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M:\BACK-OFFICE\ESTADÍSTICAS-DE-DEUDA\Deuda Publica Consolidada\Publicación\2024\Trimestral\Español\Q4\"/>
    </mc:Choice>
  </mc:AlternateContent>
  <xr:revisionPtr revIDLastSave="0" documentId="13_ncr:1_{C3D8786E-4908-4F16-BA71-9A4AAFAFAD49}" xr6:coauthVersionLast="47" xr6:coauthVersionMax="47" xr10:uidLastSave="{00000000-0000-0000-0000-000000000000}"/>
  <bookViews>
    <workbookView xWindow="-120" yWindow="-120" windowWidth="29040" windowHeight="15840" xr2:uid="{D70F57A5-F4D6-4A0F-8C7F-D6D975B806F1}"/>
  </bookViews>
  <sheets>
    <sheet name="Fuente (US$)" sheetId="1" r:id="rId1"/>
    <sheet name="Fuente (%PIB)"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1" i="2" l="1"/>
  <c r="AV21" i="2"/>
  <c r="AU21" i="2"/>
  <c r="AT21" i="2"/>
  <c r="AS21" i="2"/>
  <c r="AR21" i="2"/>
  <c r="AQ21" i="2"/>
  <c r="AP21" i="2"/>
  <c r="AO21" i="2"/>
  <c r="AN21" i="2"/>
  <c r="AM21" i="2"/>
  <c r="AL21" i="2"/>
  <c r="AK21" i="2"/>
  <c r="AJ21" i="2"/>
  <c r="AI21" i="2"/>
  <c r="AH21" i="2"/>
  <c r="AG21" i="2"/>
  <c r="AF21" i="2"/>
  <c r="AE21" i="2"/>
  <c r="AD21" i="2"/>
  <c r="AC21" i="2"/>
  <c r="AB21" i="2"/>
  <c r="AA21" i="2"/>
  <c r="Z21" i="2"/>
  <c r="Y21" i="2"/>
  <c r="X21" i="2"/>
  <c r="W21" i="2"/>
  <c r="V21" i="2"/>
  <c r="U21" i="2"/>
  <c r="T21" i="2"/>
  <c r="S21" i="2"/>
  <c r="R21" i="2"/>
  <c r="Q21" i="2"/>
  <c r="P21" i="2"/>
  <c r="O21" i="2"/>
  <c r="N21" i="2"/>
  <c r="M21" i="2"/>
  <c r="L21" i="2"/>
  <c r="K21" i="2"/>
  <c r="J21" i="2"/>
  <c r="I21" i="2"/>
  <c r="H21" i="2"/>
  <c r="G21" i="2"/>
  <c r="F21" i="2"/>
  <c r="E21" i="2"/>
  <c r="D21" i="2"/>
  <c r="C21" i="2"/>
  <c r="B21" i="2"/>
  <c r="AW20" i="2"/>
  <c r="AV20" i="2"/>
  <c r="AU20" i="2"/>
  <c r="AT20" i="2"/>
  <c r="AS20" i="2"/>
  <c r="AR20" i="2"/>
  <c r="AQ20" i="2"/>
  <c r="AP20" i="2"/>
  <c r="AO20" i="2"/>
  <c r="AN20" i="2"/>
  <c r="AM20" i="2"/>
  <c r="AL20" i="2"/>
  <c r="AK20" i="2"/>
  <c r="AJ20" i="2"/>
  <c r="AI20" i="2"/>
  <c r="AH20" i="2"/>
  <c r="AG20" i="2"/>
  <c r="AF20" i="2"/>
  <c r="AE20" i="2"/>
  <c r="AD20" i="2"/>
  <c r="AC20" i="2"/>
  <c r="AB20" i="2"/>
  <c r="AA20" i="2"/>
  <c r="Z20" i="2"/>
  <c r="Y20" i="2"/>
  <c r="X20" i="2"/>
  <c r="W20" i="2"/>
  <c r="V20" i="2"/>
  <c r="U20" i="2"/>
  <c r="T20" i="2"/>
  <c r="S20" i="2"/>
  <c r="R20" i="2"/>
  <c r="Q20" i="2"/>
  <c r="P20" i="2"/>
  <c r="O20" i="2"/>
  <c r="N20" i="2"/>
  <c r="M20" i="2"/>
  <c r="L20" i="2"/>
  <c r="K20" i="2"/>
  <c r="J20" i="2"/>
  <c r="I20" i="2"/>
  <c r="H20" i="2"/>
  <c r="G20" i="2"/>
  <c r="F20" i="2"/>
  <c r="E20" i="2"/>
  <c r="D20" i="2"/>
  <c r="C20" i="2"/>
  <c r="B20" i="2"/>
  <c r="AW19" i="2"/>
  <c r="AV19" i="2"/>
  <c r="AU19" i="2"/>
  <c r="AT19" i="2"/>
  <c r="AS19" i="2"/>
  <c r="AR19" i="2"/>
  <c r="AQ19" i="2"/>
  <c r="AP19" i="2"/>
  <c r="AO19" i="2"/>
  <c r="AN19"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W18" i="2"/>
  <c r="AV18" i="2"/>
  <c r="AU18" i="2"/>
  <c r="AT18" i="2"/>
  <c r="AS18" i="2"/>
  <c r="AR18" i="2"/>
  <c r="AQ18" i="2"/>
  <c r="AP18" i="2"/>
  <c r="AO18" i="2"/>
  <c r="AN18"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 r="X17" i="2"/>
  <c r="W17" i="2"/>
  <c r="V17" i="2"/>
  <c r="U17" i="2"/>
  <c r="T17" i="2"/>
  <c r="S17" i="2"/>
  <c r="R17" i="2"/>
  <c r="Q17" i="2"/>
  <c r="P17" i="2"/>
  <c r="O17" i="2"/>
  <c r="N17" i="2"/>
  <c r="M17" i="2"/>
  <c r="L17" i="2"/>
  <c r="K17" i="2"/>
  <c r="J17" i="2"/>
  <c r="I17" i="2"/>
  <c r="H17" i="2"/>
  <c r="G17" i="2"/>
  <c r="F17" i="2"/>
  <c r="E17" i="2"/>
  <c r="D17" i="2"/>
  <c r="C17" i="2"/>
  <c r="B17" i="2"/>
  <c r="AW16" i="2"/>
  <c r="AV16" i="2"/>
  <c r="AU16" i="2"/>
  <c r="AT16" i="2"/>
  <c r="AS16" i="2"/>
  <c r="AR16" i="2"/>
  <c r="AQ16" i="2"/>
  <c r="AP16" i="2"/>
  <c r="AO16" i="2"/>
  <c r="AN16"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W15" i="2"/>
  <c r="AV15" i="2"/>
  <c r="AU15" i="2"/>
  <c r="AT15" i="2"/>
  <c r="AS15" i="2"/>
  <c r="AR15" i="2"/>
  <c r="AQ15" i="2"/>
  <c r="AP15" i="2"/>
  <c r="AO15" i="2"/>
  <c r="AN15" i="2"/>
  <c r="AM15" i="2"/>
  <c r="AL15" i="2"/>
  <c r="AK15" i="2"/>
  <c r="AJ15" i="2"/>
  <c r="AI15"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AW14" i="2"/>
  <c r="AV14" i="2"/>
  <c r="AU14" i="2"/>
  <c r="AT14" i="2"/>
  <c r="AS14" i="2"/>
  <c r="AR14" i="2"/>
  <c r="AQ14" i="2"/>
  <c r="AP14"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X13" i="2"/>
  <c r="W13" i="2"/>
  <c r="V13" i="2"/>
  <c r="T13" i="2"/>
  <c r="S13" i="2"/>
  <c r="R13" i="2"/>
  <c r="Q13" i="2"/>
  <c r="P13" i="2"/>
  <c r="O13" i="2"/>
  <c r="N13" i="2"/>
  <c r="M13" i="2"/>
  <c r="L13" i="2"/>
  <c r="K13" i="2"/>
  <c r="J13" i="2"/>
  <c r="I13" i="2"/>
  <c r="H13" i="2"/>
  <c r="G13" i="2"/>
  <c r="F13" i="2"/>
  <c r="E13" i="2"/>
  <c r="D13" i="2"/>
  <c r="C13" i="2"/>
  <c r="B13" i="2"/>
  <c r="Y11" i="2"/>
  <c r="X11" i="2"/>
  <c r="W11" i="2"/>
  <c r="V11" i="2"/>
  <c r="U11" i="2"/>
  <c r="T11" i="2"/>
  <c r="S11" i="2"/>
  <c r="R11" i="2"/>
  <c r="Q11" i="2"/>
  <c r="P11" i="2"/>
  <c r="O11" i="2"/>
  <c r="N11" i="2"/>
  <c r="M11" i="2"/>
  <c r="L11" i="2"/>
  <c r="K11" i="2"/>
  <c r="J11" i="2"/>
  <c r="I11" i="2"/>
  <c r="H11" i="2"/>
  <c r="G11" i="2"/>
  <c r="F11" i="2"/>
  <c r="E11" i="2"/>
  <c r="D11" i="2"/>
  <c r="C11" i="2"/>
  <c r="B11" i="2"/>
  <c r="AW17" i="1"/>
  <c r="AW17" i="2" s="1"/>
  <c r="AV17" i="1"/>
  <c r="AV11" i="1" s="1"/>
  <c r="AV11" i="2" s="1"/>
  <c r="AU17" i="1"/>
  <c r="AU17" i="2" s="1"/>
  <c r="AT17" i="1"/>
  <c r="AT17" i="2" s="1"/>
  <c r="AS17" i="1"/>
  <c r="AS17" i="2" s="1"/>
  <c r="AR17" i="1"/>
  <c r="AR11" i="1" s="1"/>
  <c r="AR11" i="2" s="1"/>
  <c r="AQ17" i="1"/>
  <c r="AQ17" i="2" s="1"/>
  <c r="AP17" i="1"/>
  <c r="AP17" i="2" s="1"/>
  <c r="AO17" i="1"/>
  <c r="AO17" i="2" s="1"/>
  <c r="AN17" i="1"/>
  <c r="AN17" i="2" s="1"/>
  <c r="AM17" i="1"/>
  <c r="AM17" i="2" s="1"/>
  <c r="AL17" i="1"/>
  <c r="AL17" i="2" s="1"/>
  <c r="AK17" i="1"/>
  <c r="AK17" i="2" s="1"/>
  <c r="AJ17" i="1"/>
  <c r="AJ17" i="2" s="1"/>
  <c r="AI17" i="1"/>
  <c r="AI17" i="2" s="1"/>
  <c r="AH17" i="1"/>
  <c r="AH17" i="2" s="1"/>
  <c r="AG17" i="1"/>
  <c r="AG17" i="2" s="1"/>
  <c r="AF17" i="1"/>
  <c r="AF17" i="2" s="1"/>
  <c r="AE17" i="1"/>
  <c r="AE17" i="2" s="1"/>
  <c r="AD17" i="1"/>
  <c r="AD17" i="2" s="1"/>
  <c r="AC17" i="1"/>
  <c r="AC17" i="2" s="1"/>
  <c r="AB17" i="1"/>
  <c r="AB17" i="2" s="1"/>
  <c r="AA17" i="1"/>
  <c r="AA17" i="2" s="1"/>
  <c r="Z17" i="1"/>
  <c r="Z17" i="2" s="1"/>
  <c r="Y17" i="1"/>
  <c r="Y17" i="2" s="1"/>
  <c r="X17" i="1"/>
  <c r="W17" i="1"/>
  <c r="V17" i="1"/>
  <c r="U17" i="1"/>
  <c r="U11" i="1" s="1"/>
  <c r="T17" i="1"/>
  <c r="S17" i="1"/>
  <c r="R17" i="1"/>
  <c r="R11" i="1" s="1"/>
  <c r="Q17" i="1"/>
  <c r="Q11" i="1" s="1"/>
  <c r="P17" i="1"/>
  <c r="O17" i="1"/>
  <c r="N17" i="1"/>
  <c r="N11" i="1" s="1"/>
  <c r="M17" i="1"/>
  <c r="L17" i="1"/>
  <c r="K17" i="1"/>
  <c r="J17" i="1"/>
  <c r="I17" i="1"/>
  <c r="H17" i="1"/>
  <c r="G17" i="1"/>
  <c r="G11" i="1" s="1"/>
  <c r="F17" i="1"/>
  <c r="E17" i="1"/>
  <c r="D17" i="1"/>
  <c r="C17" i="1"/>
  <c r="B17" i="1"/>
  <c r="AW13" i="1"/>
  <c r="AW13" i="2" s="1"/>
  <c r="AV13" i="1"/>
  <c r="AV13" i="2" s="1"/>
  <c r="AU13" i="1"/>
  <c r="AU13" i="2" s="1"/>
  <c r="AT13" i="1"/>
  <c r="AT13" i="2" s="1"/>
  <c r="AS13" i="1"/>
  <c r="AS13" i="2" s="1"/>
  <c r="AR13" i="1"/>
  <c r="AR13" i="2" s="1"/>
  <c r="AQ13" i="1"/>
  <c r="AQ13" i="2" s="1"/>
  <c r="AP13" i="1"/>
  <c r="AP13" i="2" s="1"/>
  <c r="AO13" i="1"/>
  <c r="AO13" i="2" s="1"/>
  <c r="AN13" i="1"/>
  <c r="AN13" i="2" s="1"/>
  <c r="AM13" i="1"/>
  <c r="AM13" i="2" s="1"/>
  <c r="AL13" i="1"/>
  <c r="AL13" i="2" s="1"/>
  <c r="AK13" i="1"/>
  <c r="AK11" i="1" s="1"/>
  <c r="AK11" i="2" s="1"/>
  <c r="AJ13" i="1"/>
  <c r="AJ13" i="2" s="1"/>
  <c r="AI13" i="1"/>
  <c r="AI11" i="1" s="1"/>
  <c r="AI11" i="2" s="1"/>
  <c r="AH13" i="1"/>
  <c r="AH11" i="1" s="1"/>
  <c r="AH11" i="2" s="1"/>
  <c r="AG13" i="1"/>
  <c r="AG13" i="2" s="1"/>
  <c r="AF13" i="1"/>
  <c r="AF13" i="2" s="1"/>
  <c r="AE13" i="1"/>
  <c r="AE13" i="2" s="1"/>
  <c r="AD13" i="1"/>
  <c r="AD11" i="1" s="1"/>
  <c r="AD11" i="2" s="1"/>
  <c r="AC13" i="1"/>
  <c r="AC13" i="2" s="1"/>
  <c r="AB13" i="1"/>
  <c r="AB11" i="1" s="1"/>
  <c r="AB11" i="2" s="1"/>
  <c r="AA13" i="1"/>
  <c r="AA13" i="2" s="1"/>
  <c r="Z13" i="1"/>
  <c r="Z13" i="2" s="1"/>
  <c r="Y13" i="1"/>
  <c r="Y13" i="2" s="1"/>
  <c r="X13" i="1"/>
  <c r="W13" i="1"/>
  <c r="V13" i="1"/>
  <c r="U13" i="1"/>
  <c r="U13" i="2" s="1"/>
  <c r="T13" i="1"/>
  <c r="S13" i="1"/>
  <c r="R13" i="1"/>
  <c r="Q13" i="1"/>
  <c r="P13" i="1"/>
  <c r="P11" i="1" s="1"/>
  <c r="O13" i="1"/>
  <c r="N13" i="1"/>
  <c r="M13" i="1"/>
  <c r="M11" i="1" s="1"/>
  <c r="L13" i="1"/>
  <c r="L11" i="1" s="1"/>
  <c r="K13" i="1"/>
  <c r="K11" i="1" s="1"/>
  <c r="J13" i="1"/>
  <c r="I13" i="1"/>
  <c r="I11" i="1" s="1"/>
  <c r="H13" i="1"/>
  <c r="H11" i="1" s="1"/>
  <c r="G13" i="1"/>
  <c r="F13" i="1"/>
  <c r="F11" i="1" s="1"/>
  <c r="E13" i="1"/>
  <c r="E11" i="1" s="1"/>
  <c r="D13" i="1"/>
  <c r="D11" i="1" s="1"/>
  <c r="C13" i="1"/>
  <c r="C11" i="1" s="1"/>
  <c r="B13" i="1"/>
  <c r="AU11" i="1"/>
  <c r="AU11" i="2" s="1"/>
  <c r="AT11" i="1"/>
  <c r="AT11" i="2" s="1"/>
  <c r="AS11" i="1"/>
  <c r="AS11" i="2" s="1"/>
  <c r="AQ11" i="1"/>
  <c r="AQ11" i="2" s="1"/>
  <c r="AP11" i="1"/>
  <c r="AP11" i="2" s="1"/>
  <c r="AN11" i="1"/>
  <c r="AN11" i="2" s="1"/>
  <c r="AL11" i="1"/>
  <c r="AL11" i="2" s="1"/>
  <c r="AJ11" i="1"/>
  <c r="AJ11" i="2" s="1"/>
  <c r="AF11" i="1"/>
  <c r="AF11" i="2" s="1"/>
  <c r="AE11" i="1"/>
  <c r="AE11" i="2" s="1"/>
  <c r="AC11" i="1"/>
  <c r="AC11" i="2" s="1"/>
  <c r="AA11" i="1"/>
  <c r="AA11" i="2" s="1"/>
  <c r="Y11" i="1"/>
  <c r="X11" i="1"/>
  <c r="W11" i="1"/>
  <c r="V11" i="1"/>
  <c r="T11" i="1"/>
  <c r="S11" i="1"/>
  <c r="O11" i="1"/>
  <c r="J11" i="1"/>
  <c r="B11" i="1"/>
  <c r="AW11" i="1" l="1"/>
  <c r="AW11" i="2" s="1"/>
  <c r="AG11" i="1"/>
  <c r="AG11" i="2" s="1"/>
  <c r="AB13" i="2"/>
  <c r="AI13" i="2"/>
  <c r="AK13" i="2"/>
  <c r="AH13" i="2"/>
  <c r="AR17" i="2"/>
  <c r="AD13" i="2"/>
  <c r="AM11" i="1"/>
  <c r="AM11" i="2" s="1"/>
  <c r="Z11" i="1"/>
  <c r="Z11" i="2" s="1"/>
  <c r="AO11" i="1"/>
  <c r="AO11" i="2" s="1"/>
  <c r="AV17" i="2"/>
</calcChain>
</file>

<file path=xl/sharedStrings.xml><?xml version="1.0" encoding="utf-8"?>
<sst xmlns="http://schemas.openxmlformats.org/spreadsheetml/2006/main" count="160" uniqueCount="87">
  <si>
    <t>DEUDA PÚBLICA CONSOLIDADA TRIMESTRAL 2013 - 2024</t>
  </si>
  <si>
    <t>Por Fuente de Origen y Sector Institucional</t>
  </si>
  <si>
    <t xml:space="preserve">Cifras en Millones de US$ </t>
  </si>
  <si>
    <t>Fuente de Origen/ Sector</t>
  </si>
  <si>
    <t>2024*</t>
  </si>
  <si>
    <t>Mar-13</t>
  </si>
  <si>
    <t>Jun-13</t>
  </si>
  <si>
    <t>Sep-13</t>
  </si>
  <si>
    <t>Dic-13</t>
  </si>
  <si>
    <t>Mar-14</t>
  </si>
  <si>
    <t>Jun-14</t>
  </si>
  <si>
    <t>Sep-14</t>
  </si>
  <si>
    <t>Dic-14</t>
  </si>
  <si>
    <t>Mar-15</t>
  </si>
  <si>
    <t>Jun-15</t>
  </si>
  <si>
    <t>Sep-15</t>
  </si>
  <si>
    <t>Dic-15</t>
  </si>
  <si>
    <t>Mar-16</t>
  </si>
  <si>
    <t>Jun-16</t>
  </si>
  <si>
    <t>Sep-16</t>
  </si>
  <si>
    <t>Dic-16</t>
  </si>
  <si>
    <t>Mar-17</t>
  </si>
  <si>
    <t>Jun-17</t>
  </si>
  <si>
    <t>Sep-17</t>
  </si>
  <si>
    <t>Dic-17</t>
  </si>
  <si>
    <t>Mar-18</t>
  </si>
  <si>
    <t>Jun-18</t>
  </si>
  <si>
    <t>Sep-18</t>
  </si>
  <si>
    <t>Dic-18</t>
  </si>
  <si>
    <t>Mar-19</t>
  </si>
  <si>
    <t>Jun-19</t>
  </si>
  <si>
    <t>Sep-19</t>
  </si>
  <si>
    <t>Dic-19</t>
  </si>
  <si>
    <t>Mar-20</t>
  </si>
  <si>
    <t>Jun-20</t>
  </si>
  <si>
    <t>Sep-20</t>
  </si>
  <si>
    <t>Dic-20</t>
  </si>
  <si>
    <t>Mar-21</t>
  </si>
  <si>
    <t>Jun-21</t>
  </si>
  <si>
    <t>Sep-21</t>
  </si>
  <si>
    <t>Dic-21</t>
  </si>
  <si>
    <t>Mar-22</t>
  </si>
  <si>
    <t>Jun-22</t>
  </si>
  <si>
    <t>Sep-22</t>
  </si>
  <si>
    <t>Dic-22</t>
  </si>
  <si>
    <t>Mar-23</t>
  </si>
  <si>
    <t>Jun-23</t>
  </si>
  <si>
    <t>Sep-23</t>
  </si>
  <si>
    <t>Dic-23</t>
  </si>
  <si>
    <t>Mar-24</t>
  </si>
  <si>
    <t>Jun-24</t>
  </si>
  <si>
    <t>Sep-24</t>
  </si>
  <si>
    <t>Dic-24</t>
  </si>
  <si>
    <r>
      <t xml:space="preserve">DEUDA PUBLICA CONSOLIDADA (A+B)  </t>
    </r>
    <r>
      <rPr>
        <b/>
        <vertAlign val="superscript"/>
        <sz val="10"/>
        <rFont val="Arial"/>
        <family val="2"/>
      </rPr>
      <t>1/</t>
    </r>
  </si>
  <si>
    <r>
      <t xml:space="preserve"> A. DEUDA EXTERNA (1+2+3) </t>
    </r>
    <r>
      <rPr>
        <b/>
        <vertAlign val="superscript"/>
        <sz val="10"/>
        <rFont val="Arial"/>
        <family val="2"/>
      </rPr>
      <t xml:space="preserve"> 2/</t>
    </r>
  </si>
  <si>
    <t>1. Gobierno Central</t>
  </si>
  <si>
    <t>2. Resto del SPNF</t>
  </si>
  <si>
    <r>
      <t xml:space="preserve">3. Banco Central  </t>
    </r>
    <r>
      <rPr>
        <vertAlign val="superscript"/>
        <sz val="10"/>
        <rFont val="Arial"/>
        <family val="2"/>
      </rPr>
      <t>3/</t>
    </r>
  </si>
  <si>
    <r>
      <t xml:space="preserve">B. DEUDA INTERNA NETA (1+2+3+4)  </t>
    </r>
    <r>
      <rPr>
        <b/>
        <vertAlign val="superscript"/>
        <sz val="10"/>
        <rFont val="Arial"/>
        <family val="2"/>
      </rPr>
      <t>4/</t>
    </r>
  </si>
  <si>
    <r>
      <t xml:space="preserve">1. Gobierno Central  </t>
    </r>
    <r>
      <rPr>
        <vertAlign val="superscript"/>
        <sz val="10"/>
        <rFont val="Arial"/>
        <family val="2"/>
      </rPr>
      <t>5/</t>
    </r>
  </si>
  <si>
    <r>
      <t xml:space="preserve">2. Resto del SPNF  </t>
    </r>
    <r>
      <rPr>
        <vertAlign val="superscript"/>
        <sz val="10"/>
        <rFont val="Arial"/>
        <family val="2"/>
      </rPr>
      <t>6/</t>
    </r>
  </si>
  <si>
    <t xml:space="preserve">3. Banco Central </t>
  </si>
  <si>
    <r>
      <t xml:space="preserve">4. Deuda Intragubernamental </t>
    </r>
    <r>
      <rPr>
        <vertAlign val="superscript"/>
        <sz val="10"/>
        <rFont val="Arial"/>
        <family val="2"/>
      </rPr>
      <t>7/</t>
    </r>
  </si>
  <si>
    <t>* Cifras preliminares</t>
  </si>
  <si>
    <r>
      <rPr>
        <b/>
        <sz val="8"/>
        <rFont val="Arial"/>
        <family val="2"/>
      </rPr>
      <t xml:space="preserve">Notas: </t>
    </r>
    <r>
      <rPr>
        <sz val="8"/>
        <rFont val="Arial"/>
        <family val="2"/>
      </rPr>
      <t xml:space="preserve"> Las cifras de deuda del Gobierno Central fueron actualizadas. Incluyen una cesión de crédito de un acreedor interno a externo registrada en 2017. </t>
    </r>
  </si>
  <si>
    <t xml:space="preserve">1/ La consolidación presenta estadísticas de varias entidades como si fueran una sola, eliminando flujos y posiciones que representan relaciones entre las entidades que se consolidan. </t>
  </si>
  <si>
    <t>2/ Excluye deuda externa del sector privado garantizada por el Gobierno Central.</t>
  </si>
  <si>
    <t>3/  La Deuda Externa del Banco Central incluye:</t>
  </si>
  <si>
    <t xml:space="preserve">     -  Las Asignaciones de Derechos Especiales de Giro (DEG) por 666.39 millones convertidos a la tasa de cierre de cada año, recibidas como país miembro del FMI. Estas conforman un registro contable y se asientan como pasivos con su correspondiente contrapartida en las tenencias de DEG. </t>
  </si>
  <si>
    <t xml:space="preserve">     -  Operaciones de reporto, las cuales son típicas de banco centrales y de conformidad con los convenios y prácticas internacionales.</t>
  </si>
  <si>
    <t xml:space="preserve">     -  Los Bonos Bradys por US$315.7 millones hasta el 29 de agosto de 2017. En la misma fecha fue liberado el colateral en Bonos del Tesoro de los EUA que permitiría saldar el instrumento original en su totalidad en agosto 2024.</t>
  </si>
  <si>
    <t>4/ Se le descuenta la deuda intragubernamental para evitar doble contabilización.</t>
  </si>
  <si>
    <t>5/ A partir de 2005 incluye los Bonos de Capitalización (Ley No.121-05) y Recapitalización del Banco Central (Ley No. 167-07), que forman parte de la deuda intragubernamental, por tratarse de compromisos del Gobierno Central frente al Banco Central.</t>
  </si>
  <si>
    <t xml:space="preserve">6/ A partir del 2008 parte de la deuda de las instituciones del Resto del SPNF fueron reclasificadas a obligaciones del Gobierno Central. </t>
  </si>
  <si>
    <t>7/ Deuda del Gobierno Central frente al Banco Central para la Capitalización (Ley No. 121-05), Recapitalización del Banco Central (Ley No. 167-07) y a partir del 2017 por la declaratoria de emergencia conforme Ley No. 692-16 y Ley No. 183-02 Monetaria y Financiera.</t>
  </si>
  <si>
    <r>
      <rPr>
        <b/>
        <sz val="8"/>
        <color indexed="8"/>
        <rFont val="Arial"/>
        <family val="2"/>
      </rPr>
      <t xml:space="preserve">Fuente: </t>
    </r>
    <r>
      <rPr>
        <sz val="8"/>
        <color indexed="8"/>
        <rFont val="Arial"/>
        <family val="2"/>
      </rPr>
      <t>Ministerio de Hacienda, Banco de Reservas de la República Dominicana y Banco Central de la República Dominicana.</t>
    </r>
  </si>
  <si>
    <t xml:space="preserve">Elaborado conforme los lineamientos metodológicos establecidos en: </t>
  </si>
  <si>
    <t>"Manual Estadísticas de la deuda del Sector Público: Guía para compiladores y usuarios" de 2013 del Fondo Monetario Internacional (FMI).</t>
  </si>
  <si>
    <t>"Manual Estadísticas de Finanzas Públicas: Guía de compilación para países en desarrollo" de septiembre 2011 del Fondo Monetario Internacional (FMI).</t>
  </si>
  <si>
    <t xml:space="preserve">Como % del PIB </t>
  </si>
  <si>
    <r>
      <t xml:space="preserve">4. Deuda Intragubernamental   </t>
    </r>
    <r>
      <rPr>
        <vertAlign val="superscript"/>
        <sz val="10"/>
        <rFont val="Arial"/>
        <family val="2"/>
      </rPr>
      <t>7/</t>
    </r>
  </si>
  <si>
    <t>Producto Interno Bruto (Mill. US$) 2007</t>
  </si>
  <si>
    <r>
      <rPr>
        <b/>
        <sz val="8"/>
        <rFont val="Arial"/>
        <family val="2"/>
      </rPr>
      <t>Notas:</t>
    </r>
    <r>
      <rPr>
        <sz val="8"/>
        <rFont val="Arial"/>
        <family val="2"/>
      </rPr>
      <t xml:space="preserve"> Los porcentajes de deuda sobre el PIB fueron recalculados conforme al PIB revisado el 21 de agosto 2024, publicado por el Ministerio de Economía, Planificación y Desarrollo. </t>
    </r>
  </si>
  <si>
    <t xml:space="preserve">             Las cifras de deuda del Gobierno Central fueron actualizadas. Incluyen una cesión de crédito de un acreedor interno a externo registrada en 2017. </t>
  </si>
  <si>
    <t xml:space="preserve">     -  Las Asignaciones de Derechos Especiales de Giro (DEG) por 666.39 millones convertidos a la tasa de cierrre de cada año, recibidas como país miembro del FMI. Estas conforman un registro contable y se asientan como pasivos con su correspondiente contrapartida en las Tenencias de DEG. </t>
  </si>
  <si>
    <t>5/ A partir de 2005 incluye los Bonos de Capitalización (Ley No.121-05) y Recapitalización del Banco Central (Ley No.167-07), que forman parte de la deuda intragubernamental, por tratarse de compromisos del Gobierno Central frente al Banco Central.</t>
  </si>
  <si>
    <t>7/ Deuda del Gobierno Central frente al Banco Central para la Capitalización (Ley No.121-05), Recapitalización del Banco Central (Ley No.167-07) y a partir del 2017 por la declaratoria de emergencia conforme Ley No. 692-16 y Ley No. 183-02 Monetaria y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</si>
</sst>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_);[Red]\(#,##0.0\)"/>
    <numFmt numFmtId="165" formatCode="_(* #,##0.0_);_(* \(#,##0.0\);_(* &quot;-&quot;??_);_(@_)"/>
    <numFmt numFmtId="166" formatCode="#,##0.0"/>
    <numFmt numFmtId="167" formatCode="0.00000%"/>
    <numFmt numFmtId="168" formatCode="_(* #,##0.0000_);_(* \(#,##0.0000\);_(* &quot;-&quot;??_);_(@_)"/>
    <numFmt numFmtId="169" formatCode="0.0%"/>
    <numFmt numFmtId="170" formatCode="#,##0.000_);[Red]\(#,##0.000\)"/>
    <numFmt numFmtId="171" formatCode="#,##0.0000_);[Red]\(#,##0.0000\)"/>
  </numFmts>
  <fonts count="31" x14ac:knownFonts="1">
    <font>
      <sz val="11"/>
      <color theme="1"/>
      <name val="Aptos Narrow"/>
      <family val="2"/>
      <scheme val="minor"/>
    </font>
    <font>
      <sz val="11"/>
      <color theme="1"/>
      <name val="Aptos Narrow"/>
      <family val="2"/>
      <scheme val="minor"/>
    </font>
    <font>
      <sz val="11"/>
      <color rgb="FFFF0000"/>
      <name val="Aptos Narrow"/>
      <family val="2"/>
      <scheme val="minor"/>
    </font>
    <font>
      <sz val="10"/>
      <name val="Arial"/>
      <family val="2"/>
    </font>
    <font>
      <sz val="10"/>
      <name val="Tahoma"/>
      <family val="2"/>
    </font>
    <font>
      <b/>
      <sz val="16"/>
      <color theme="1"/>
      <name val="Tahoma"/>
      <family val="2"/>
    </font>
    <font>
      <sz val="16"/>
      <name val="Tahoma"/>
      <family val="2"/>
    </font>
    <font>
      <b/>
      <sz val="14"/>
      <color theme="1"/>
      <name val="Tahoma"/>
      <family val="2"/>
    </font>
    <font>
      <b/>
      <sz val="14"/>
      <color theme="1"/>
      <name val="Arial"/>
      <family val="2"/>
    </font>
    <font>
      <b/>
      <sz val="12"/>
      <color theme="1"/>
      <name val="Arial"/>
      <family val="2"/>
    </font>
    <font>
      <sz val="12"/>
      <color theme="1"/>
      <name val="Arial"/>
      <family val="2"/>
    </font>
    <font>
      <sz val="11"/>
      <color theme="0"/>
      <name val="Arial"/>
      <family val="2"/>
    </font>
    <font>
      <b/>
      <sz val="11"/>
      <color theme="0"/>
      <name val="Arial"/>
      <family val="2"/>
    </font>
    <font>
      <sz val="10"/>
      <color theme="0"/>
      <name val="Arial"/>
      <family val="2"/>
    </font>
    <font>
      <b/>
      <sz val="10"/>
      <name val="Arial"/>
      <family val="2"/>
    </font>
    <font>
      <b/>
      <vertAlign val="superscript"/>
      <sz val="10"/>
      <name val="Arial"/>
      <family val="2"/>
    </font>
    <font>
      <sz val="10"/>
      <color theme="1"/>
      <name val="Arial"/>
      <family val="2"/>
    </font>
    <font>
      <vertAlign val="superscript"/>
      <sz val="10"/>
      <name val="Arial"/>
      <family val="2"/>
    </font>
    <font>
      <sz val="10"/>
      <color rgb="FFFF0000"/>
      <name val="Arial"/>
      <family val="2"/>
    </font>
    <font>
      <sz val="8"/>
      <name val="Arial"/>
      <family val="2"/>
    </font>
    <font>
      <sz val="7"/>
      <name val="Arial"/>
      <family val="2"/>
    </font>
    <font>
      <b/>
      <sz val="11"/>
      <name val="Tahoma"/>
      <family val="2"/>
    </font>
    <font>
      <b/>
      <sz val="8"/>
      <name val="Arial"/>
      <family val="2"/>
    </font>
    <font>
      <b/>
      <sz val="11"/>
      <name val="Arial"/>
      <family val="2"/>
    </font>
    <font>
      <sz val="8"/>
      <color indexed="8"/>
      <name val="Arial"/>
      <family val="2"/>
    </font>
    <font>
      <b/>
      <sz val="8"/>
      <color indexed="8"/>
      <name val="Arial"/>
      <family val="2"/>
    </font>
    <font>
      <sz val="8"/>
      <color theme="1"/>
      <name val="Arial"/>
      <family val="2"/>
    </font>
    <font>
      <i/>
      <sz val="8"/>
      <name val="Arial"/>
      <family val="2"/>
    </font>
    <font>
      <i/>
      <sz val="8"/>
      <color indexed="8"/>
      <name val="Arial"/>
      <family val="2"/>
    </font>
    <font>
      <b/>
      <i/>
      <sz val="8"/>
      <color indexed="8"/>
      <name val="Arial"/>
      <family val="2"/>
    </font>
    <font>
      <i/>
      <sz val="8"/>
      <color theme="1"/>
      <name val="Arial"/>
      <family val="2"/>
    </font>
  </fonts>
  <fills count="5">
    <fill>
      <patternFill patternType="none"/>
    </fill>
    <fill>
      <patternFill patternType="gray125"/>
    </fill>
    <fill>
      <patternFill patternType="solid">
        <fgColor theme="0"/>
        <bgColor indexed="64"/>
      </patternFill>
    </fill>
    <fill>
      <patternFill patternType="solid">
        <fgColor rgb="FF005198"/>
        <bgColor indexed="64"/>
      </patternFill>
    </fill>
    <fill>
      <patternFill patternType="solid">
        <fgColor rgb="FFB8CCE4"/>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9" fontId="1" fillId="0" borderId="0" applyFont="0" applyFill="0" applyBorder="0" applyAlignment="0" applyProtection="0"/>
  </cellStyleXfs>
  <cellXfs count="101">
    <xf numFmtId="0" fontId="0" fillId="0" borderId="0" xfId="0"/>
    <xf numFmtId="0" fontId="4" fillId="0" borderId="0" xfId="3" applyFont="1"/>
    <xf numFmtId="4" fontId="0" fillId="0" borderId="0" xfId="0" applyNumberFormat="1"/>
    <xf numFmtId="0" fontId="2" fillId="0" borderId="0" xfId="0" applyFont="1"/>
    <xf numFmtId="0" fontId="5" fillId="0" borderId="0" xfId="3" applyFont="1"/>
    <xf numFmtId="0" fontId="6" fillId="0" borderId="0" xfId="3" applyFont="1"/>
    <xf numFmtId="0" fontId="7" fillId="0" borderId="0" xfId="3" applyFont="1" applyAlignment="1">
      <alignment horizontal="center" vertical="center"/>
    </xf>
    <xf numFmtId="0" fontId="10" fillId="2" borderId="0" xfId="3" applyFont="1" applyFill="1" applyAlignment="1">
      <alignment vertical="center" wrapText="1"/>
    </xf>
    <xf numFmtId="16" fontId="13" fillId="3" borderId="6" xfId="4" quotePrefix="1" applyNumberFormat="1" applyFont="1" applyFill="1" applyBorder="1" applyAlignment="1">
      <alignment horizontal="center" vertical="center" wrapText="1"/>
    </xf>
    <xf numFmtId="16" fontId="13" fillId="3" borderId="2" xfId="4" quotePrefix="1" applyNumberFormat="1" applyFont="1" applyFill="1" applyBorder="1" applyAlignment="1">
      <alignment horizontal="center" vertical="center" wrapText="1"/>
    </xf>
    <xf numFmtId="16" fontId="13" fillId="3" borderId="7" xfId="4" quotePrefix="1" applyNumberFormat="1" applyFont="1" applyFill="1" applyBorder="1" applyAlignment="1">
      <alignment horizontal="center" vertical="center" wrapText="1"/>
    </xf>
    <xf numFmtId="43" fontId="0" fillId="0" borderId="0" xfId="1" applyFont="1"/>
    <xf numFmtId="0" fontId="14" fillId="4" borderId="8" xfId="3" applyFont="1" applyFill="1" applyBorder="1" applyAlignment="1">
      <alignment horizontal="left"/>
    </xf>
    <xf numFmtId="164" fontId="14" fillId="4" borderId="9" xfId="3" applyNumberFormat="1" applyFont="1" applyFill="1" applyBorder="1" applyAlignment="1">
      <alignment horizontal="right"/>
    </xf>
    <xf numFmtId="164" fontId="14" fillId="4" borderId="10" xfId="3" applyNumberFormat="1" applyFont="1" applyFill="1" applyBorder="1" applyAlignment="1">
      <alignment horizontal="right"/>
    </xf>
    <xf numFmtId="4" fontId="0" fillId="0" borderId="0" xfId="1" applyNumberFormat="1" applyFont="1"/>
    <xf numFmtId="165" fontId="0" fillId="0" borderId="0" xfId="1" applyNumberFormat="1" applyFont="1"/>
    <xf numFmtId="0" fontId="3" fillId="2" borderId="8" xfId="3" applyFill="1" applyBorder="1" applyAlignment="1">
      <alignment horizontal="left" indent="1"/>
    </xf>
    <xf numFmtId="164" fontId="3" fillId="2" borderId="11" xfId="3" applyNumberFormat="1" applyFill="1" applyBorder="1" applyAlignment="1">
      <alignment horizontal="right"/>
    </xf>
    <xf numFmtId="164" fontId="3" fillId="2" borderId="9" xfId="3" applyNumberFormat="1" applyFill="1" applyBorder="1" applyAlignment="1">
      <alignment horizontal="right"/>
    </xf>
    <xf numFmtId="164" fontId="3" fillId="2" borderId="12" xfId="3" applyNumberFormat="1" applyFill="1" applyBorder="1" applyAlignment="1">
      <alignment horizontal="right"/>
    </xf>
    <xf numFmtId="164" fontId="16" fillId="2" borderId="9" xfId="3" applyNumberFormat="1" applyFont="1" applyFill="1" applyBorder="1" applyAlignment="1">
      <alignment horizontal="right"/>
    </xf>
    <xf numFmtId="164" fontId="3" fillId="2" borderId="0" xfId="3" applyNumberFormat="1" applyFill="1" applyAlignment="1">
      <alignment horizontal="right"/>
    </xf>
    <xf numFmtId="0" fontId="14" fillId="4" borderId="8" xfId="3" applyFont="1" applyFill="1" applyBorder="1" applyAlignment="1">
      <alignment horizontal="left" indent="1"/>
    </xf>
    <xf numFmtId="166" fontId="14" fillId="4" borderId="9" xfId="3" applyNumberFormat="1" applyFont="1" applyFill="1" applyBorder="1" applyAlignment="1">
      <alignment horizontal="right"/>
    </xf>
    <xf numFmtId="167" fontId="3" fillId="0" borderId="8" xfId="5" applyNumberFormat="1" applyFont="1" applyFill="1" applyBorder="1" applyAlignment="1">
      <alignment horizontal="left" indent="3"/>
    </xf>
    <xf numFmtId="166" fontId="3" fillId="2" borderId="11" xfId="3" applyNumberFormat="1" applyFill="1" applyBorder="1" applyAlignment="1">
      <alignment horizontal="right"/>
    </xf>
    <xf numFmtId="166" fontId="3" fillId="2" borderId="9" xfId="3" applyNumberFormat="1" applyFill="1" applyBorder="1" applyAlignment="1">
      <alignment horizontal="right"/>
    </xf>
    <xf numFmtId="164" fontId="3" fillId="0" borderId="9" xfId="5" applyNumberFormat="1" applyFont="1" applyFill="1" applyBorder="1" applyAlignment="1">
      <alignment horizontal="right"/>
    </xf>
    <xf numFmtId="164" fontId="3" fillId="0" borderId="12" xfId="5" applyNumberFormat="1" applyFont="1" applyFill="1" applyBorder="1" applyAlignment="1">
      <alignment horizontal="right"/>
    </xf>
    <xf numFmtId="164" fontId="16" fillId="0" borderId="9" xfId="5" applyNumberFormat="1" applyFont="1" applyFill="1" applyBorder="1" applyAlignment="1">
      <alignment horizontal="right"/>
    </xf>
    <xf numFmtId="164" fontId="3" fillId="0" borderId="0" xfId="5" applyNumberFormat="1" applyFont="1" applyFill="1" applyBorder="1" applyAlignment="1">
      <alignment horizontal="right"/>
    </xf>
    <xf numFmtId="164" fontId="16" fillId="0" borderId="12" xfId="5" applyNumberFormat="1" applyFont="1" applyFill="1" applyBorder="1" applyAlignment="1">
      <alignment horizontal="right"/>
    </xf>
    <xf numFmtId="164" fontId="3" fillId="0" borderId="11" xfId="5" applyNumberFormat="1" applyFont="1" applyFill="1" applyBorder="1" applyAlignment="1">
      <alignment horizontal="right"/>
    </xf>
    <xf numFmtId="167" fontId="3" fillId="0" borderId="13" xfId="5" applyNumberFormat="1" applyFont="1" applyFill="1" applyBorder="1" applyAlignment="1">
      <alignment horizontal="left" indent="3"/>
    </xf>
    <xf numFmtId="164" fontId="18" fillId="0" borderId="14" xfId="5" applyNumberFormat="1" applyFont="1" applyFill="1" applyBorder="1" applyAlignment="1">
      <alignment horizontal="right"/>
    </xf>
    <xf numFmtId="164" fontId="18" fillId="0" borderId="15" xfId="5" applyNumberFormat="1" applyFont="1" applyFill="1" applyBorder="1" applyAlignment="1">
      <alignment horizontal="right"/>
    </xf>
    <xf numFmtId="164" fontId="18" fillId="0" borderId="16" xfId="5" applyNumberFormat="1" applyFont="1" applyFill="1" applyBorder="1" applyAlignment="1">
      <alignment horizontal="right"/>
    </xf>
    <xf numFmtId="164" fontId="18" fillId="0" borderId="17" xfId="5" applyNumberFormat="1" applyFont="1" applyFill="1" applyBorder="1" applyAlignment="1">
      <alignment horizontal="right"/>
    </xf>
    <xf numFmtId="43" fontId="18" fillId="0" borderId="16" xfId="1" applyFont="1" applyFill="1" applyBorder="1" applyAlignment="1">
      <alignment horizontal="right"/>
    </xf>
    <xf numFmtId="167" fontId="19" fillId="0" borderId="0" xfId="5" applyNumberFormat="1" applyFont="1" applyFill="1" applyBorder="1" applyAlignment="1"/>
    <xf numFmtId="164" fontId="19" fillId="2" borderId="0" xfId="3" applyNumberFormat="1" applyFont="1" applyFill="1" applyAlignment="1">
      <alignment horizontal="right"/>
    </xf>
    <xf numFmtId="164" fontId="20" fillId="0" borderId="0" xfId="5" applyNumberFormat="1" applyFont="1" applyFill="1" applyBorder="1" applyAlignment="1">
      <alignment horizontal="right"/>
    </xf>
    <xf numFmtId="0" fontId="19" fillId="0" borderId="0" xfId="0" applyFont="1"/>
    <xf numFmtId="166" fontId="3" fillId="0" borderId="0" xfId="3" applyNumberFormat="1" applyAlignment="1">
      <alignment horizontal="right"/>
    </xf>
    <xf numFmtId="43" fontId="3" fillId="0" borderId="0" xfId="1" applyFont="1" applyFill="1" applyBorder="1" applyAlignment="1">
      <alignment horizontal="right"/>
    </xf>
    <xf numFmtId="168" fontId="19" fillId="0" borderId="0" xfId="1" applyNumberFormat="1" applyFont="1" applyFill="1" applyBorder="1" applyAlignment="1">
      <alignment horizontal="right"/>
    </xf>
    <xf numFmtId="0" fontId="21" fillId="0" borderId="0" xfId="3" applyFont="1"/>
    <xf numFmtId="166" fontId="21" fillId="0" borderId="0" xfId="3" applyNumberFormat="1" applyFont="1"/>
    <xf numFmtId="164" fontId="21" fillId="0" borderId="0" xfId="3" applyNumberFormat="1" applyFont="1"/>
    <xf numFmtId="43" fontId="21" fillId="0" borderId="0" xfId="1" applyFont="1" applyAlignment="1">
      <alignment horizontal="right"/>
    </xf>
    <xf numFmtId="4" fontId="21" fillId="0" borderId="0" xfId="3" applyNumberFormat="1" applyFont="1"/>
    <xf numFmtId="43" fontId="0" fillId="0" borderId="0" xfId="1" applyFont="1" applyFill="1"/>
    <xf numFmtId="43" fontId="0" fillId="0" borderId="0" xfId="1" applyFont="1" applyAlignment="1">
      <alignment horizontal="right"/>
    </xf>
    <xf numFmtId="40" fontId="3" fillId="0" borderId="0" xfId="5" applyNumberFormat="1" applyFont="1" applyFill="1" applyBorder="1" applyAlignment="1">
      <alignment horizontal="right"/>
    </xf>
    <xf numFmtId="169" fontId="21" fillId="0" borderId="0" xfId="2" applyNumberFormat="1" applyFont="1" applyFill="1"/>
    <xf numFmtId="169" fontId="0" fillId="0" borderId="0" xfId="2" applyNumberFormat="1" applyFont="1" applyFill="1"/>
    <xf numFmtId="170" fontId="3" fillId="0" borderId="0" xfId="5" applyNumberFormat="1" applyFont="1" applyFill="1" applyBorder="1" applyAlignment="1">
      <alignment horizontal="right"/>
    </xf>
    <xf numFmtId="171" fontId="3" fillId="0" borderId="0" xfId="5" applyNumberFormat="1" applyFont="1" applyFill="1" applyBorder="1" applyAlignment="1">
      <alignment horizontal="right"/>
    </xf>
    <xf numFmtId="0" fontId="23" fillId="0" borderId="0" xfId="3" applyFont="1"/>
    <xf numFmtId="0" fontId="24" fillId="0" borderId="0" xfId="0" applyFont="1"/>
    <xf numFmtId="166" fontId="3" fillId="2" borderId="0" xfId="3" applyNumberFormat="1" applyFill="1" applyAlignment="1">
      <alignment horizontal="right"/>
    </xf>
    <xf numFmtId="0" fontId="25" fillId="0" borderId="0" xfId="0" applyFont="1"/>
    <xf numFmtId="0" fontId="3" fillId="0" borderId="0" xfId="3"/>
    <xf numFmtId="0" fontId="26" fillId="0" borderId="0" xfId="0" applyFont="1"/>
    <xf numFmtId="0" fontId="27" fillId="0" borderId="0" xfId="0" applyFont="1"/>
    <xf numFmtId="0" fontId="28" fillId="0" borderId="0" xfId="0" applyFont="1"/>
    <xf numFmtId="0" fontId="29" fillId="0" borderId="0" xfId="0" applyFont="1"/>
    <xf numFmtId="0" fontId="30" fillId="0" borderId="0" xfId="0" applyFont="1"/>
    <xf numFmtId="169" fontId="14" fillId="4" borderId="11" xfId="2" applyNumberFormat="1" applyFont="1" applyFill="1" applyBorder="1" applyAlignment="1">
      <alignment horizontal="right"/>
    </xf>
    <xf numFmtId="169" fontId="14" fillId="4" borderId="9" xfId="2" applyNumberFormat="1" applyFont="1" applyFill="1" applyBorder="1" applyAlignment="1">
      <alignment horizontal="right"/>
    </xf>
    <xf numFmtId="169" fontId="14" fillId="4" borderId="12" xfId="2" applyNumberFormat="1" applyFont="1" applyFill="1" applyBorder="1" applyAlignment="1">
      <alignment horizontal="right"/>
    </xf>
    <xf numFmtId="169" fontId="14" fillId="4" borderId="19" xfId="2" applyNumberFormat="1" applyFont="1" applyFill="1" applyBorder="1" applyAlignment="1">
      <alignment horizontal="right"/>
    </xf>
    <xf numFmtId="169" fontId="14" fillId="4" borderId="10" xfId="2" applyNumberFormat="1" applyFont="1" applyFill="1" applyBorder="1" applyAlignment="1">
      <alignment horizontal="right"/>
    </xf>
    <xf numFmtId="169" fontId="14" fillId="4" borderId="20" xfId="2" applyNumberFormat="1" applyFont="1" applyFill="1" applyBorder="1" applyAlignment="1">
      <alignment horizontal="right"/>
    </xf>
    <xf numFmtId="164" fontId="3" fillId="2" borderId="21" xfId="3" applyNumberFormat="1" applyFill="1" applyBorder="1" applyAlignment="1">
      <alignment horizontal="right"/>
    </xf>
    <xf numFmtId="169" fontId="14" fillId="4" borderId="0" xfId="2" applyNumberFormat="1" applyFont="1" applyFill="1" applyBorder="1" applyAlignment="1">
      <alignment horizontal="right"/>
    </xf>
    <xf numFmtId="169" fontId="14" fillId="4" borderId="21" xfId="2" applyNumberFormat="1" applyFont="1" applyFill="1" applyBorder="1" applyAlignment="1">
      <alignment horizontal="right"/>
    </xf>
    <xf numFmtId="169" fontId="3" fillId="2" borderId="11" xfId="2" applyNumberFormat="1" applyFont="1" applyFill="1" applyBorder="1" applyAlignment="1">
      <alignment horizontal="right"/>
    </xf>
    <xf numFmtId="169" fontId="3" fillId="2" borderId="9" xfId="2" applyNumberFormat="1" applyFont="1" applyFill="1" applyBorder="1" applyAlignment="1">
      <alignment horizontal="right"/>
    </xf>
    <xf numFmtId="169" fontId="3" fillId="2" borderId="12" xfId="2" applyNumberFormat="1" applyFont="1" applyFill="1" applyBorder="1" applyAlignment="1">
      <alignment horizontal="right"/>
    </xf>
    <xf numFmtId="169" fontId="3" fillId="2" borderId="21" xfId="2" applyNumberFormat="1" applyFont="1" applyFill="1" applyBorder="1" applyAlignment="1">
      <alignment horizontal="right"/>
    </xf>
    <xf numFmtId="169" fontId="3" fillId="0" borderId="9" xfId="2" applyNumberFormat="1" applyFont="1" applyFill="1" applyBorder="1" applyAlignment="1">
      <alignment horizontal="right"/>
    </xf>
    <xf numFmtId="169" fontId="3" fillId="0" borderId="11" xfId="2" applyNumberFormat="1" applyFont="1" applyFill="1" applyBorder="1" applyAlignment="1">
      <alignment horizontal="right"/>
    </xf>
    <xf numFmtId="169" fontId="18" fillId="2" borderId="14" xfId="2" applyNumberFormat="1" applyFont="1" applyFill="1" applyBorder="1" applyAlignment="1">
      <alignment horizontal="right"/>
    </xf>
    <xf numFmtId="169" fontId="18" fillId="2" borderId="16" xfId="2" applyNumberFormat="1" applyFont="1" applyFill="1" applyBorder="1" applyAlignment="1">
      <alignment horizontal="right"/>
    </xf>
    <xf numFmtId="169" fontId="18" fillId="2" borderId="17" xfId="2" applyNumberFormat="1" applyFont="1" applyFill="1" applyBorder="1" applyAlignment="1">
      <alignment horizontal="right"/>
    </xf>
    <xf numFmtId="169" fontId="18" fillId="2" borderId="22" xfId="2" applyNumberFormat="1" applyFont="1" applyFill="1" applyBorder="1" applyAlignment="1">
      <alignment horizontal="right"/>
    </xf>
    <xf numFmtId="167" fontId="20" fillId="0" borderId="0" xfId="5" applyNumberFormat="1" applyFont="1" applyFill="1" applyBorder="1" applyAlignment="1"/>
    <xf numFmtId="164" fontId="20" fillId="2" borderId="0" xfId="3" applyNumberFormat="1" applyFont="1" applyFill="1" applyAlignment="1">
      <alignment horizontal="right"/>
    </xf>
    <xf numFmtId="43" fontId="20" fillId="2" borderId="0" xfId="1" applyFont="1" applyFill="1" applyAlignment="1">
      <alignment horizontal="right"/>
    </xf>
    <xf numFmtId="43" fontId="21" fillId="0" borderId="0" xfId="1" applyFont="1"/>
    <xf numFmtId="0" fontId="12" fillId="3" borderId="2"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8" fillId="2" borderId="0" xfId="3" applyFont="1" applyFill="1" applyAlignment="1">
      <alignment horizontal="center" vertical="center"/>
    </xf>
    <xf numFmtId="0" fontId="9" fillId="2" borderId="0" xfId="3" applyFont="1" applyFill="1" applyAlignment="1">
      <alignment horizontal="center" vertical="center"/>
    </xf>
    <xf numFmtId="0" fontId="10" fillId="2" borderId="0" xfId="3" applyFont="1" applyFill="1" applyAlignment="1">
      <alignment horizontal="center" vertical="center" wrapText="1"/>
    </xf>
    <xf numFmtId="0" fontId="11" fillId="3" borderId="1" xfId="4" applyFont="1" applyFill="1" applyBorder="1" applyAlignment="1">
      <alignment horizontal="center" vertical="center"/>
    </xf>
    <xf numFmtId="0" fontId="11" fillId="3" borderId="5" xfId="4" applyFont="1" applyFill="1" applyBorder="1" applyAlignment="1">
      <alignment horizontal="center" vertical="center"/>
    </xf>
    <xf numFmtId="0" fontId="12" fillId="3" borderId="18" xfId="4" applyFont="1" applyFill="1" applyBorder="1" applyAlignment="1">
      <alignment horizontal="center" vertical="center" wrapText="1"/>
    </xf>
  </cellXfs>
  <cellStyles count="6">
    <cellStyle name="Comma" xfId="1" builtinId="3"/>
    <cellStyle name="Normal" xfId="0" builtinId="0"/>
    <cellStyle name="Normal 28 2" xfId="3" xr:uid="{4DB153FE-719E-4C19-9E6C-2F994BE46F59}"/>
    <cellStyle name="Normal_Exportaciones 2007" xfId="4" xr:uid="{9EF4C1F0-CFFD-47EF-A895-6348E0A397F1}"/>
    <cellStyle name="Percent" xfId="2" builtinId="5"/>
    <cellStyle name="Percent 4" xfId="5" xr:uid="{43381CC5-1907-474C-BDE0-628DEA0064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290855</xdr:colOff>
      <xdr:row>0</xdr:row>
      <xdr:rowOff>21166</xdr:rowOff>
    </xdr:from>
    <xdr:to>
      <xdr:col>26</xdr:col>
      <xdr:colOff>604370</xdr:colOff>
      <xdr:row>3</xdr:row>
      <xdr:rowOff>158113</xdr:rowOff>
    </xdr:to>
    <xdr:grpSp>
      <xdr:nvGrpSpPr>
        <xdr:cNvPr id="2" name="Group 1">
          <a:extLst>
            <a:ext uri="{FF2B5EF4-FFF2-40B4-BE49-F238E27FC236}">
              <a16:creationId xmlns:a16="http://schemas.microsoft.com/office/drawing/2014/main" id="{58BDABFF-1647-4F33-A904-97BCCDBD57FE}"/>
            </a:ext>
          </a:extLst>
        </xdr:cNvPr>
        <xdr:cNvGrpSpPr/>
      </xdr:nvGrpSpPr>
      <xdr:grpSpPr>
        <a:xfrm>
          <a:off x="13953938" y="21166"/>
          <a:ext cx="4673849" cy="761364"/>
          <a:chOff x="6677025" y="47625"/>
          <a:chExt cx="4648200" cy="765597"/>
        </a:xfrm>
      </xdr:grpSpPr>
      <xdr:pic>
        <xdr:nvPicPr>
          <xdr:cNvPr id="3" name="Picture 2">
            <a:extLst>
              <a:ext uri="{FF2B5EF4-FFF2-40B4-BE49-F238E27FC236}">
                <a16:creationId xmlns:a16="http://schemas.microsoft.com/office/drawing/2014/main" id="{0803AE3A-A90D-CAEC-12BF-11A46ACC41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78582" y="129539"/>
            <a:ext cx="946643" cy="683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3">
            <a:extLst>
              <a:ext uri="{FF2B5EF4-FFF2-40B4-BE49-F238E27FC236}">
                <a16:creationId xmlns:a16="http://schemas.microsoft.com/office/drawing/2014/main" id="{0F4D6AAC-60A8-85BD-D97E-7E36AD6F07F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62593" y="212409"/>
            <a:ext cx="1606797" cy="495882"/>
          </a:xfrm>
          <a:prstGeom prst="rect">
            <a:avLst/>
          </a:prstGeom>
        </xdr:spPr>
      </xdr:pic>
      <xdr:pic>
        <xdr:nvPicPr>
          <xdr:cNvPr id="5" name="Picture 4" descr="A picture containing text&#10;&#10;Description automatically generated">
            <a:extLst>
              <a:ext uri="{FF2B5EF4-FFF2-40B4-BE49-F238E27FC236}">
                <a16:creationId xmlns:a16="http://schemas.microsoft.com/office/drawing/2014/main" id="{CF58AAAD-5178-261D-312D-40F63E01BF5B}"/>
              </a:ext>
            </a:extLst>
          </xdr:cNvPr>
          <xdr:cNvPicPr/>
        </xdr:nvPicPr>
        <xdr:blipFill>
          <a:blip xmlns:r="http://schemas.openxmlformats.org/officeDocument/2006/relationships" r:embed="rId3"/>
          <a:stretch>
            <a:fillRect/>
          </a:stretch>
        </xdr:blipFill>
        <xdr:spPr>
          <a:xfrm>
            <a:off x="6677025" y="47625"/>
            <a:ext cx="1476375" cy="73358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119326</xdr:colOff>
      <xdr:row>0</xdr:row>
      <xdr:rowOff>28575</xdr:rowOff>
    </xdr:from>
    <xdr:to>
      <xdr:col>25</xdr:col>
      <xdr:colOff>502554</xdr:colOff>
      <xdr:row>3</xdr:row>
      <xdr:rowOff>165522</xdr:rowOff>
    </xdr:to>
    <xdr:grpSp>
      <xdr:nvGrpSpPr>
        <xdr:cNvPr id="2" name="Group 1">
          <a:extLst>
            <a:ext uri="{FF2B5EF4-FFF2-40B4-BE49-F238E27FC236}">
              <a16:creationId xmlns:a16="http://schemas.microsoft.com/office/drawing/2014/main" id="{0294A494-B346-4C8E-B568-69D1D05074C4}"/>
            </a:ext>
          </a:extLst>
        </xdr:cNvPr>
        <xdr:cNvGrpSpPr/>
      </xdr:nvGrpSpPr>
      <xdr:grpSpPr>
        <a:xfrm>
          <a:off x="13750659" y="28575"/>
          <a:ext cx="4680062" cy="761364"/>
          <a:chOff x="6677025" y="47625"/>
          <a:chExt cx="4648200" cy="765597"/>
        </a:xfrm>
      </xdr:grpSpPr>
      <xdr:pic>
        <xdr:nvPicPr>
          <xdr:cNvPr id="3" name="Picture 2">
            <a:extLst>
              <a:ext uri="{FF2B5EF4-FFF2-40B4-BE49-F238E27FC236}">
                <a16:creationId xmlns:a16="http://schemas.microsoft.com/office/drawing/2014/main" id="{BE9009F3-CB2C-E172-D81F-F398AF295B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78582" y="129539"/>
            <a:ext cx="946643" cy="683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3">
            <a:extLst>
              <a:ext uri="{FF2B5EF4-FFF2-40B4-BE49-F238E27FC236}">
                <a16:creationId xmlns:a16="http://schemas.microsoft.com/office/drawing/2014/main" id="{45F6F8E3-FAC8-011E-5E95-ABFFBAB3734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62593" y="212409"/>
            <a:ext cx="1606797" cy="495882"/>
          </a:xfrm>
          <a:prstGeom prst="rect">
            <a:avLst/>
          </a:prstGeom>
        </xdr:spPr>
      </xdr:pic>
      <xdr:pic>
        <xdr:nvPicPr>
          <xdr:cNvPr id="5" name="Picture 4" descr="A picture containing text&#10;&#10;Description automatically generated">
            <a:extLst>
              <a:ext uri="{FF2B5EF4-FFF2-40B4-BE49-F238E27FC236}">
                <a16:creationId xmlns:a16="http://schemas.microsoft.com/office/drawing/2014/main" id="{F89DDE14-F6B0-DC13-76E0-4BC4CEAD7C09}"/>
              </a:ext>
            </a:extLst>
          </xdr:cNvPr>
          <xdr:cNvPicPr/>
        </xdr:nvPicPr>
        <xdr:blipFill>
          <a:blip xmlns:r="http://schemas.openxmlformats.org/officeDocument/2006/relationships" r:embed="rId3"/>
          <a:stretch>
            <a:fillRect/>
          </a:stretch>
        </xdr:blipFill>
        <xdr:spPr>
          <a:xfrm>
            <a:off x="6677025" y="47625"/>
            <a:ext cx="1476375" cy="73358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SVRFIL01\cp-file\BACK-OFFICE\ESTAD&#205;STICAS-DE-DEUDA\Deuda%20Publica%20Consolidada\Publicaci&#243;n\2019\Espa&#241;ol\1Q\20190509_Deuda%20Consolidada%20Trimestral%20Por%20Fuente%20(1T13-1T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ente (US$)"/>
      <sheetName val="Fuente (%PIB)"/>
    </sheetNames>
    <sheetDataSet>
      <sheetData sheetId="0">
        <row r="11">
          <cell r="B11">
            <v>25646</v>
          </cell>
          <cell r="C11">
            <v>27431</v>
          </cell>
          <cell r="D11">
            <v>27476.799999999999</v>
          </cell>
          <cell r="E11">
            <v>28267.5</v>
          </cell>
          <cell r="F11">
            <v>28484.2</v>
          </cell>
          <cell r="G11">
            <v>29551.7</v>
          </cell>
          <cell r="H11">
            <v>30259.8</v>
          </cell>
          <cell r="I11">
            <v>29328.600000000002</v>
          </cell>
          <cell r="J11">
            <v>29077.5</v>
          </cell>
          <cell r="K11">
            <v>30094</v>
          </cell>
          <cell r="L11">
            <v>30481.199999999997</v>
          </cell>
          <cell r="M11">
            <v>30643.3</v>
          </cell>
          <cell r="N11">
            <v>31748.400000000001</v>
          </cell>
          <cell r="O11">
            <v>32790</v>
          </cell>
          <cell r="P11">
            <v>33806.799999999996</v>
          </cell>
          <cell r="Q11">
            <v>34102.6</v>
          </cell>
          <cell r="R11">
            <v>35550</v>
          </cell>
          <cell r="S11">
            <v>37105.899999999994</v>
          </cell>
          <cell r="T11">
            <v>36795.9</v>
          </cell>
          <cell r="U11">
            <v>37215</v>
          </cell>
          <cell r="V11">
            <v>39019.200000000004</v>
          </cell>
          <cell r="W11">
            <v>38844.160000000003</v>
          </cell>
          <cell r="X11">
            <v>40646.32</v>
          </cell>
          <cell r="Y11">
            <v>40975.49</v>
          </cell>
        </row>
        <row r="13">
          <cell r="B13">
            <v>13951.3</v>
          </cell>
          <cell r="C13">
            <v>14980.800000000001</v>
          </cell>
          <cell r="D13">
            <v>14977.9</v>
          </cell>
          <cell r="E13">
            <v>16132.4</v>
          </cell>
          <cell r="F13">
            <v>15848.5</v>
          </cell>
          <cell r="G13">
            <v>17210.600000000002</v>
          </cell>
          <cell r="H13">
            <v>17019</v>
          </cell>
          <cell r="I13">
            <v>17279.600000000002</v>
          </cell>
          <cell r="J13">
            <v>15842.3</v>
          </cell>
          <cell r="K13">
            <v>16648.8</v>
          </cell>
          <cell r="L13">
            <v>16746.5</v>
          </cell>
          <cell r="M13">
            <v>16928.2</v>
          </cell>
          <cell r="N13">
            <v>17691.900000000001</v>
          </cell>
          <cell r="O13">
            <v>17597.899999999998</v>
          </cell>
          <cell r="P13">
            <v>17960.099999999999</v>
          </cell>
          <cell r="Q13">
            <v>18169.599999999999</v>
          </cell>
          <cell r="R13">
            <v>19243.7</v>
          </cell>
          <cell r="S13">
            <v>19679.5</v>
          </cell>
          <cell r="T13">
            <v>19169.400000000001</v>
          </cell>
          <cell r="V13">
            <v>20728.100000000002</v>
          </cell>
          <cell r="W13">
            <v>20512.259999999998</v>
          </cell>
          <cell r="X13">
            <v>21655.41</v>
          </cell>
        </row>
        <row r="14">
          <cell r="B14">
            <v>12958.5</v>
          </cell>
          <cell r="C14">
            <v>13992.1</v>
          </cell>
          <cell r="D14">
            <v>13986.9</v>
          </cell>
          <cell r="E14">
            <v>15153.5</v>
          </cell>
          <cell r="F14">
            <v>14879.9</v>
          </cell>
          <cell r="G14">
            <v>16264.7</v>
          </cell>
          <cell r="H14">
            <v>16112.9</v>
          </cell>
          <cell r="I14">
            <v>16429.7</v>
          </cell>
          <cell r="J14">
            <v>15054.4</v>
          </cell>
          <cell r="K14">
            <v>15894.2</v>
          </cell>
          <cell r="L14">
            <v>16021.2</v>
          </cell>
          <cell r="M14">
            <v>16240.1</v>
          </cell>
          <cell r="N14">
            <v>17021.7</v>
          </cell>
          <cell r="O14">
            <v>16954.099999999999</v>
          </cell>
          <cell r="P14">
            <v>17340.8</v>
          </cell>
          <cell r="Q14">
            <v>17561.099999999999</v>
          </cell>
          <cell r="R14">
            <v>18632.7</v>
          </cell>
          <cell r="S14">
            <v>19061.400000000001</v>
          </cell>
          <cell r="T14">
            <v>18859.7</v>
          </cell>
          <cell r="U14">
            <v>18815.3</v>
          </cell>
          <cell r="V14">
            <v>20409.400000000001</v>
          </cell>
          <cell r="W14">
            <v>20207</v>
          </cell>
          <cell r="X14">
            <v>21352.66</v>
          </cell>
          <cell r="Y14">
            <v>21558.58</v>
          </cell>
        </row>
        <row r="15">
          <cell r="B15">
            <v>6</v>
          </cell>
          <cell r="C15">
            <v>6</v>
          </cell>
          <cell r="D15">
            <v>6</v>
          </cell>
          <cell r="E15">
            <v>6</v>
          </cell>
          <cell r="F15">
            <v>6</v>
          </cell>
          <cell r="G15">
            <v>6</v>
          </cell>
          <cell r="H15">
            <v>6</v>
          </cell>
          <cell r="I15">
            <v>6</v>
          </cell>
          <cell r="J15">
            <v>6</v>
          </cell>
          <cell r="K15">
            <v>6</v>
          </cell>
          <cell r="L15">
            <v>6</v>
          </cell>
          <cell r="M15">
            <v>6</v>
          </cell>
          <cell r="N15">
            <v>6</v>
          </cell>
          <cell r="O15">
            <v>6</v>
          </cell>
          <cell r="P15">
            <v>6</v>
          </cell>
          <cell r="Q15">
            <v>6</v>
          </cell>
          <cell r="R15">
            <v>6</v>
          </cell>
          <cell r="S15">
            <v>6</v>
          </cell>
          <cell r="T15">
            <v>6</v>
          </cell>
          <cell r="U15">
            <v>6</v>
          </cell>
          <cell r="V15">
            <v>6</v>
          </cell>
          <cell r="W15">
            <v>6</v>
          </cell>
          <cell r="X15">
            <v>5.98</v>
          </cell>
          <cell r="Y15">
            <v>5.98</v>
          </cell>
        </row>
        <row r="16">
          <cell r="B16">
            <v>986.8</v>
          </cell>
          <cell r="C16">
            <v>982.7</v>
          </cell>
          <cell r="D16">
            <v>985</v>
          </cell>
          <cell r="E16">
            <v>972.9</v>
          </cell>
          <cell r="F16">
            <v>962.6</v>
          </cell>
          <cell r="G16">
            <v>939.9</v>
          </cell>
          <cell r="H16">
            <v>900.1</v>
          </cell>
          <cell r="I16">
            <v>843.9</v>
          </cell>
          <cell r="J16">
            <v>781.9</v>
          </cell>
          <cell r="K16">
            <v>748.6</v>
          </cell>
          <cell r="L16">
            <v>719.3</v>
          </cell>
          <cell r="M16">
            <v>682.1</v>
          </cell>
          <cell r="N16">
            <v>664.2</v>
          </cell>
          <cell r="O16">
            <v>637.79999999999995</v>
          </cell>
          <cell r="P16">
            <v>613.29999999999995</v>
          </cell>
          <cell r="Q16">
            <v>602.5</v>
          </cell>
          <cell r="R16">
            <v>605</v>
          </cell>
          <cell r="S16">
            <v>612.1</v>
          </cell>
          <cell r="T16">
            <v>303.7</v>
          </cell>
          <cell r="U16">
            <v>303.10000000000002</v>
          </cell>
          <cell r="V16">
            <v>312.7</v>
          </cell>
          <cell r="W16">
            <v>299.26</v>
          </cell>
          <cell r="X16">
            <v>296.77</v>
          </cell>
          <cell r="Y16">
            <v>295.76</v>
          </cell>
        </row>
        <row r="17">
          <cell r="B17">
            <v>11694.7</v>
          </cell>
          <cell r="C17">
            <v>12450.2</v>
          </cell>
          <cell r="D17">
            <v>12498.9</v>
          </cell>
          <cell r="E17">
            <v>12135.099999999999</v>
          </cell>
          <cell r="F17">
            <v>12635.7</v>
          </cell>
          <cell r="G17">
            <v>12341.099999999999</v>
          </cell>
          <cell r="H17">
            <v>13240.8</v>
          </cell>
          <cell r="I17">
            <v>12049</v>
          </cell>
          <cell r="J17">
            <v>13235.200000000003</v>
          </cell>
          <cell r="K17">
            <v>13445.2</v>
          </cell>
          <cell r="L17">
            <v>13734.699999999999</v>
          </cell>
          <cell r="M17">
            <v>13715.099999999999</v>
          </cell>
          <cell r="N17">
            <v>14056.499999999998</v>
          </cell>
          <cell r="O17">
            <v>15192.099999999999</v>
          </cell>
          <cell r="P17">
            <v>15846.699999999999</v>
          </cell>
          <cell r="Q17">
            <v>15933</v>
          </cell>
          <cell r="R17">
            <v>16306.3</v>
          </cell>
          <cell r="S17">
            <v>17426.399999999998</v>
          </cell>
          <cell r="T17">
            <v>17626.5</v>
          </cell>
          <cell r="U17">
            <v>18090.599999999999</v>
          </cell>
          <cell r="V17">
            <v>18291.100000000002</v>
          </cell>
          <cell r="W17">
            <v>18331.900000000001</v>
          </cell>
          <cell r="X17">
            <v>18990.91</v>
          </cell>
        </row>
        <row r="18">
          <cell r="B18">
            <v>7487.3</v>
          </cell>
          <cell r="C18">
            <v>7655.1</v>
          </cell>
          <cell r="D18">
            <v>7369</v>
          </cell>
          <cell r="E18">
            <v>7939.7</v>
          </cell>
          <cell r="F18">
            <v>7758.3</v>
          </cell>
          <cell r="G18">
            <v>7280</v>
          </cell>
          <cell r="H18">
            <v>7930.5</v>
          </cell>
          <cell r="I18">
            <v>7296</v>
          </cell>
          <cell r="J18">
            <v>7384.3</v>
          </cell>
          <cell r="K18">
            <v>7605.7</v>
          </cell>
          <cell r="L18">
            <v>7525.8</v>
          </cell>
          <cell r="M18">
            <v>7453.6</v>
          </cell>
          <cell r="N18">
            <v>7739</v>
          </cell>
          <cell r="O18">
            <v>8540.7000000000007</v>
          </cell>
          <cell r="P18">
            <v>8657.7999999999993</v>
          </cell>
          <cell r="Q18">
            <v>8583.1</v>
          </cell>
          <cell r="R18">
            <v>8757.5</v>
          </cell>
          <cell r="S18">
            <v>9517</v>
          </cell>
          <cell r="T18">
            <v>9686</v>
          </cell>
          <cell r="U18">
            <v>10034</v>
          </cell>
          <cell r="V18">
            <v>9855.7000000000007</v>
          </cell>
          <cell r="W18">
            <v>9640.5</v>
          </cell>
          <cell r="X18">
            <v>9749.68</v>
          </cell>
          <cell r="Y18">
            <v>9939.11</v>
          </cell>
        </row>
        <row r="19">
          <cell r="B19">
            <v>397.1</v>
          </cell>
          <cell r="C19">
            <v>883.6</v>
          </cell>
          <cell r="D19">
            <v>900.5</v>
          </cell>
          <cell r="E19">
            <v>104.5</v>
          </cell>
          <cell r="F19">
            <v>185.6</v>
          </cell>
          <cell r="G19">
            <v>140.1</v>
          </cell>
          <cell r="H19">
            <v>100</v>
          </cell>
          <cell r="I19">
            <v>77.400000000000006</v>
          </cell>
          <cell r="J19">
            <v>174.1</v>
          </cell>
          <cell r="K19">
            <v>229.5</v>
          </cell>
          <cell r="L19">
            <v>337.7</v>
          </cell>
          <cell r="M19">
            <v>454</v>
          </cell>
          <cell r="N19">
            <v>153.1</v>
          </cell>
          <cell r="O19">
            <v>218.5</v>
          </cell>
          <cell r="P19">
            <v>474.6</v>
          </cell>
          <cell r="Q19">
            <v>607.6</v>
          </cell>
          <cell r="R19">
            <v>263.39999999999998</v>
          </cell>
          <cell r="S19">
            <v>387.9</v>
          </cell>
          <cell r="T19">
            <v>511.7</v>
          </cell>
          <cell r="U19">
            <v>688.4</v>
          </cell>
          <cell r="V19">
            <v>230.4</v>
          </cell>
          <cell r="W19">
            <v>316.5</v>
          </cell>
          <cell r="X19">
            <v>418.36</v>
          </cell>
          <cell r="Y19">
            <v>654.5</v>
          </cell>
        </row>
        <row r="20">
          <cell r="B20">
            <v>7093.7</v>
          </cell>
          <cell r="C20">
            <v>7141.9</v>
          </cell>
          <cell r="D20">
            <v>7402.9</v>
          </cell>
          <cell r="E20">
            <v>7247.2</v>
          </cell>
          <cell r="F20">
            <v>7819.8</v>
          </cell>
          <cell r="G20">
            <v>8024.2</v>
          </cell>
          <cell r="H20">
            <v>8290.7999999999993</v>
          </cell>
          <cell r="I20">
            <v>7722.6</v>
          </cell>
          <cell r="J20">
            <v>8692.7000000000007</v>
          </cell>
          <cell r="K20">
            <v>8562.5</v>
          </cell>
          <cell r="L20">
            <v>8801.2999999999993</v>
          </cell>
          <cell r="M20">
            <v>8718.5</v>
          </cell>
          <cell r="N20">
            <v>9058.5</v>
          </cell>
          <cell r="O20">
            <v>9316.9</v>
          </cell>
          <cell r="P20">
            <v>9575.9</v>
          </cell>
          <cell r="Q20">
            <v>9582</v>
          </cell>
          <cell r="R20">
            <v>10084.6</v>
          </cell>
          <cell r="S20">
            <v>10313.299999999999</v>
          </cell>
          <cell r="T20">
            <v>10205</v>
          </cell>
          <cell r="U20">
            <v>10247.700000000001</v>
          </cell>
          <cell r="V20">
            <v>11024.1</v>
          </cell>
          <cell r="W20">
            <v>11175.7</v>
          </cell>
          <cell r="X20">
            <v>11579.21</v>
          </cell>
          <cell r="Y20">
            <v>11235.24</v>
          </cell>
        </row>
        <row r="21">
          <cell r="B21">
            <v>-3283.4</v>
          </cell>
          <cell r="C21">
            <v>-3230.4</v>
          </cell>
          <cell r="D21">
            <v>-3173.5</v>
          </cell>
          <cell r="E21">
            <v>-3156.3</v>
          </cell>
          <cell r="F21">
            <v>-3128</v>
          </cell>
          <cell r="G21">
            <v>-3103.2</v>
          </cell>
          <cell r="H21">
            <v>-3080.5</v>
          </cell>
          <cell r="I21">
            <v>-3047</v>
          </cell>
          <cell r="J21">
            <v>-3015.9</v>
          </cell>
          <cell r="K21">
            <v>-2952.5</v>
          </cell>
          <cell r="L21">
            <v>-2930.1</v>
          </cell>
          <cell r="M21">
            <v>-2911</v>
          </cell>
          <cell r="N21">
            <v>-2894.1</v>
          </cell>
          <cell r="O21">
            <v>-2884</v>
          </cell>
          <cell r="P21">
            <v>-2861.6</v>
          </cell>
          <cell r="Q21">
            <v>-2839.7</v>
          </cell>
          <cell r="R21">
            <v>-2799.2</v>
          </cell>
          <cell r="S21">
            <v>-2791.8</v>
          </cell>
          <cell r="T21">
            <v>-2776.2</v>
          </cell>
          <cell r="U21">
            <v>-2879.5</v>
          </cell>
          <cell r="V21">
            <v>-2819.1</v>
          </cell>
          <cell r="W21">
            <v>-2800.8</v>
          </cell>
          <cell r="X21">
            <v>-2756.34</v>
          </cell>
          <cell r="Y21">
            <v>-2713.68</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B746-A69F-400A-8CF4-62A89224DE8D}">
  <dimension ref="A1:DG58"/>
  <sheetViews>
    <sheetView showGridLines="0" tabSelected="1" zoomScale="90" zoomScaleNormal="90" workbookViewId="0">
      <pane xSplit="1" ySplit="9" topLeftCell="W10" activePane="bottomRight" state="frozen"/>
      <selection pane="topRight"/>
      <selection pane="bottomLeft"/>
      <selection pane="bottomRight"/>
    </sheetView>
  </sheetViews>
  <sheetFormatPr defaultColWidth="9.140625" defaultRowHeight="15" x14ac:dyDescent="0.25"/>
  <cols>
    <col min="1" max="1" width="39.140625" customWidth="1"/>
    <col min="2" max="4" width="9.140625" customWidth="1"/>
    <col min="6" max="8" width="9.140625" customWidth="1"/>
    <col min="10" max="12" width="9.140625" customWidth="1"/>
    <col min="14" max="16" width="9.140625" customWidth="1"/>
    <col min="18" max="20" width="9.140625" customWidth="1"/>
    <col min="22" max="23" width="9.7109375" bestFit="1" customWidth="1"/>
    <col min="27" max="27" width="10.85546875" bestFit="1" customWidth="1"/>
    <col min="28" max="29" width="9.140625" customWidth="1"/>
    <col min="30" max="30" width="10.42578125" customWidth="1"/>
    <col min="31" max="33" width="9.140625" customWidth="1"/>
    <col min="35" max="41" width="9.140625" customWidth="1"/>
    <col min="42" max="42" width="11.42578125" customWidth="1"/>
    <col min="43" max="46" width="9.140625" customWidth="1"/>
    <col min="47" max="47" width="10" customWidth="1"/>
    <col min="48" max="48" width="9.140625" customWidth="1"/>
    <col min="49" max="49" width="10.42578125" customWidth="1"/>
    <col min="50" max="50" width="9.140625" style="2" customWidth="1"/>
    <col min="51" max="52" width="10.5703125" bestFit="1" customWidth="1"/>
  </cols>
  <sheetData>
    <row r="1" spans="1:111" x14ac:dyDescent="0.25">
      <c r="A1" s="1"/>
      <c r="B1" s="1"/>
      <c r="C1" s="1"/>
      <c r="D1" s="1"/>
      <c r="E1" s="1"/>
      <c r="F1" s="1"/>
      <c r="G1" s="1"/>
      <c r="H1" s="1"/>
      <c r="I1" s="1"/>
      <c r="J1" s="1"/>
      <c r="K1" s="1"/>
      <c r="L1" s="1"/>
      <c r="M1" s="1"/>
      <c r="N1" s="1"/>
      <c r="O1" s="1"/>
      <c r="P1" s="1"/>
      <c r="Q1" s="1"/>
      <c r="R1" s="1"/>
      <c r="S1" s="1"/>
      <c r="T1" s="1"/>
      <c r="U1" s="1"/>
      <c r="V1" s="1"/>
      <c r="AA1" s="1"/>
    </row>
    <row r="2" spans="1:111" x14ac:dyDescent="0.25">
      <c r="A2" s="1"/>
      <c r="B2" s="1"/>
      <c r="C2" s="1"/>
      <c r="D2" s="1"/>
      <c r="E2" s="1"/>
      <c r="F2" s="1"/>
      <c r="G2" s="1"/>
      <c r="H2" s="1"/>
      <c r="I2" s="1"/>
      <c r="J2" s="1"/>
      <c r="K2" s="1"/>
      <c r="L2" s="1"/>
      <c r="M2" s="1"/>
      <c r="N2" s="1"/>
      <c r="O2" s="1"/>
      <c r="P2" s="1"/>
      <c r="Q2" s="1"/>
      <c r="R2" s="1"/>
      <c r="S2" s="1"/>
      <c r="T2" s="1"/>
      <c r="U2" s="1"/>
      <c r="V2" s="1"/>
      <c r="AA2" s="1"/>
      <c r="AN2" s="3"/>
      <c r="AO2" s="3"/>
      <c r="AP2" s="3"/>
      <c r="AQ2" s="3"/>
      <c r="AR2" s="3"/>
      <c r="AS2" s="3"/>
    </row>
    <row r="3" spans="1:111" ht="19.5" x14ac:dyDescent="0.25">
      <c r="A3" s="4"/>
      <c r="B3" s="4"/>
      <c r="C3" s="4"/>
      <c r="D3" s="4"/>
      <c r="E3" s="4"/>
      <c r="F3" s="4"/>
      <c r="G3" s="4"/>
      <c r="H3" s="4"/>
      <c r="I3" s="4"/>
      <c r="J3" s="4"/>
      <c r="K3" s="4"/>
      <c r="L3" s="4"/>
      <c r="M3" s="4"/>
      <c r="N3" s="4"/>
      <c r="O3" s="4"/>
      <c r="P3" s="5"/>
      <c r="Q3" s="5"/>
      <c r="R3" s="5"/>
      <c r="S3" s="5"/>
      <c r="T3" s="5"/>
      <c r="U3" s="5"/>
      <c r="V3" s="5"/>
      <c r="AA3" s="5"/>
    </row>
    <row r="4" spans="1:111" ht="18" x14ac:dyDescent="0.25">
      <c r="A4" s="6"/>
      <c r="B4" s="6"/>
      <c r="C4" s="6"/>
      <c r="D4" s="6"/>
      <c r="E4" s="6"/>
      <c r="F4" s="6"/>
      <c r="G4" s="6"/>
      <c r="H4" s="6"/>
      <c r="I4" s="6"/>
      <c r="J4" s="6"/>
      <c r="K4" s="6"/>
      <c r="L4" s="6"/>
      <c r="M4" s="6"/>
      <c r="N4" s="6"/>
      <c r="O4" s="6"/>
      <c r="P4" s="1"/>
      <c r="Q4" s="1"/>
      <c r="R4" s="1"/>
      <c r="S4" s="1"/>
      <c r="T4" s="1"/>
      <c r="U4" s="1"/>
      <c r="V4" s="1"/>
      <c r="AA4" s="1"/>
    </row>
    <row r="5" spans="1:111" ht="18" x14ac:dyDescent="0.25">
      <c r="A5" s="95" t="s">
        <v>0</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row>
    <row r="6" spans="1:111" ht="18" x14ac:dyDescent="0.25">
      <c r="A6" s="95" t="s">
        <v>1</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row>
    <row r="7" spans="1:111" ht="15.75" x14ac:dyDescent="0.25">
      <c r="A7" s="96" t="s">
        <v>2</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row>
    <row r="8" spans="1:111" ht="15.75" thickBot="1" x14ac:dyDescent="0.3">
      <c r="A8" s="97"/>
      <c r="B8" s="97"/>
      <c r="C8" s="97"/>
      <c r="D8" s="97"/>
      <c r="E8" s="97"/>
      <c r="F8" s="97"/>
      <c r="G8" s="97"/>
      <c r="H8" s="97"/>
      <c r="I8" s="97"/>
      <c r="J8" s="97"/>
      <c r="K8" s="97"/>
      <c r="L8" s="97"/>
      <c r="M8" s="97"/>
      <c r="N8" s="97"/>
      <c r="O8" s="97"/>
      <c r="P8" s="97"/>
      <c r="Q8" s="97"/>
      <c r="R8" s="97"/>
      <c r="S8" s="7"/>
      <c r="T8" s="7"/>
      <c r="U8" s="7"/>
      <c r="V8" s="7"/>
      <c r="AA8" s="7"/>
    </row>
    <row r="9" spans="1:111" ht="18.75" customHeight="1" thickBot="1" x14ac:dyDescent="0.3">
      <c r="A9" s="98" t="s">
        <v>3</v>
      </c>
      <c r="B9" s="92">
        <v>2013</v>
      </c>
      <c r="C9" s="93"/>
      <c r="D9" s="93"/>
      <c r="E9" s="94"/>
      <c r="F9" s="92">
        <v>2014</v>
      </c>
      <c r="G9" s="93"/>
      <c r="H9" s="93"/>
      <c r="I9" s="94"/>
      <c r="J9" s="92">
        <v>2015</v>
      </c>
      <c r="K9" s="93"/>
      <c r="L9" s="93"/>
      <c r="M9" s="94"/>
      <c r="N9" s="92">
        <v>2016</v>
      </c>
      <c r="O9" s="93"/>
      <c r="P9" s="93"/>
      <c r="Q9" s="94"/>
      <c r="R9" s="92">
        <v>2017</v>
      </c>
      <c r="S9" s="93"/>
      <c r="T9" s="93"/>
      <c r="U9" s="93"/>
      <c r="V9" s="92">
        <v>2018</v>
      </c>
      <c r="W9" s="93"/>
      <c r="X9" s="93"/>
      <c r="Y9" s="94"/>
      <c r="Z9" s="92">
        <v>2019</v>
      </c>
      <c r="AA9" s="93"/>
      <c r="AB9" s="93"/>
      <c r="AC9" s="94"/>
      <c r="AD9" s="92">
        <v>2020</v>
      </c>
      <c r="AE9" s="93"/>
      <c r="AF9" s="93"/>
      <c r="AG9" s="94"/>
      <c r="AH9" s="92">
        <v>2021</v>
      </c>
      <c r="AI9" s="93"/>
      <c r="AJ9" s="93"/>
      <c r="AK9" s="94"/>
      <c r="AL9" s="92">
        <v>2022</v>
      </c>
      <c r="AM9" s="93"/>
      <c r="AN9" s="93"/>
      <c r="AO9" s="94"/>
      <c r="AP9" s="92">
        <v>2023</v>
      </c>
      <c r="AQ9" s="93"/>
      <c r="AR9" s="93"/>
      <c r="AS9" s="94"/>
      <c r="AT9" s="92" t="s">
        <v>4</v>
      </c>
      <c r="AU9" s="93"/>
      <c r="AV9" s="93"/>
      <c r="AW9" s="94"/>
    </row>
    <row r="10" spans="1:111" ht="19.5" customHeight="1" thickBot="1" x14ac:dyDescent="0.3">
      <c r="A10" s="99"/>
      <c r="B10" s="8" t="s">
        <v>5</v>
      </c>
      <c r="C10" s="8" t="s">
        <v>6</v>
      </c>
      <c r="D10" s="8" t="s">
        <v>7</v>
      </c>
      <c r="E10" s="8" t="s">
        <v>8</v>
      </c>
      <c r="F10" s="8" t="s">
        <v>9</v>
      </c>
      <c r="G10" s="8" t="s">
        <v>10</v>
      </c>
      <c r="H10" s="8" t="s">
        <v>11</v>
      </c>
      <c r="I10" s="8" t="s">
        <v>12</v>
      </c>
      <c r="J10" s="8" t="s">
        <v>13</v>
      </c>
      <c r="K10" s="8" t="s">
        <v>14</v>
      </c>
      <c r="L10" s="8" t="s">
        <v>15</v>
      </c>
      <c r="M10" s="8" t="s">
        <v>16</v>
      </c>
      <c r="N10" s="8" t="s">
        <v>17</v>
      </c>
      <c r="O10" s="8" t="s">
        <v>18</v>
      </c>
      <c r="P10" s="8" t="s">
        <v>19</v>
      </c>
      <c r="Q10" s="8" t="s">
        <v>20</v>
      </c>
      <c r="R10" s="8" t="s">
        <v>21</v>
      </c>
      <c r="S10" s="8" t="s">
        <v>22</v>
      </c>
      <c r="T10" s="8" t="s">
        <v>23</v>
      </c>
      <c r="U10" s="9" t="s">
        <v>24</v>
      </c>
      <c r="V10" s="10" t="s">
        <v>25</v>
      </c>
      <c r="W10" s="10" t="s">
        <v>26</v>
      </c>
      <c r="X10" s="10" t="s">
        <v>27</v>
      </c>
      <c r="Y10" s="10" t="s">
        <v>28</v>
      </c>
      <c r="Z10" s="9" t="s">
        <v>29</v>
      </c>
      <c r="AA10" s="9" t="s">
        <v>30</v>
      </c>
      <c r="AB10" s="10" t="s">
        <v>31</v>
      </c>
      <c r="AC10" s="10" t="s">
        <v>32</v>
      </c>
      <c r="AD10" s="9" t="s">
        <v>33</v>
      </c>
      <c r="AE10" s="9" t="s">
        <v>34</v>
      </c>
      <c r="AF10" s="10" t="s">
        <v>35</v>
      </c>
      <c r="AG10" s="10" t="s">
        <v>36</v>
      </c>
      <c r="AH10" s="9" t="s">
        <v>37</v>
      </c>
      <c r="AI10" s="9" t="s">
        <v>38</v>
      </c>
      <c r="AJ10" s="10" t="s">
        <v>39</v>
      </c>
      <c r="AK10" s="10" t="s">
        <v>40</v>
      </c>
      <c r="AL10" s="9" t="s">
        <v>41</v>
      </c>
      <c r="AM10" s="9" t="s">
        <v>42</v>
      </c>
      <c r="AN10" s="10" t="s">
        <v>43</v>
      </c>
      <c r="AO10" s="10" t="s">
        <v>44</v>
      </c>
      <c r="AP10" s="9" t="s">
        <v>45</v>
      </c>
      <c r="AQ10" s="9" t="s">
        <v>46</v>
      </c>
      <c r="AR10" s="10" t="s">
        <v>47</v>
      </c>
      <c r="AS10" s="10" t="s">
        <v>48</v>
      </c>
      <c r="AT10" s="9" t="s">
        <v>49</v>
      </c>
      <c r="AU10" s="9" t="s">
        <v>50</v>
      </c>
      <c r="AV10" s="10" t="s">
        <v>51</v>
      </c>
      <c r="AW10" s="10" t="s">
        <v>52</v>
      </c>
      <c r="AY10" s="11"/>
    </row>
    <row r="11" spans="1:111" ht="28.5" customHeight="1" x14ac:dyDescent="0.25">
      <c r="A11" s="12" t="s">
        <v>53</v>
      </c>
      <c r="B11" s="13">
        <f t="shared" ref="B11:AH11" si="0">+B13+B17</f>
        <v>25646</v>
      </c>
      <c r="C11" s="13">
        <f t="shared" si="0"/>
        <v>27431</v>
      </c>
      <c r="D11" s="13">
        <f t="shared" si="0"/>
        <v>27476.799999999999</v>
      </c>
      <c r="E11" s="13">
        <f t="shared" si="0"/>
        <v>28267.5</v>
      </c>
      <c r="F11" s="13">
        <f t="shared" si="0"/>
        <v>28484.2</v>
      </c>
      <c r="G11" s="13">
        <f t="shared" si="0"/>
        <v>29551.7</v>
      </c>
      <c r="H11" s="13">
        <f t="shared" si="0"/>
        <v>30259.8</v>
      </c>
      <c r="I11" s="13">
        <f t="shared" si="0"/>
        <v>29328.600000000002</v>
      </c>
      <c r="J11" s="13">
        <f t="shared" si="0"/>
        <v>29077.5</v>
      </c>
      <c r="K11" s="13">
        <f t="shared" si="0"/>
        <v>30094</v>
      </c>
      <c r="L11" s="13">
        <f t="shared" si="0"/>
        <v>30481.199999999997</v>
      </c>
      <c r="M11" s="13">
        <f t="shared" si="0"/>
        <v>30643.3</v>
      </c>
      <c r="N11" s="13">
        <f t="shared" si="0"/>
        <v>31748.400000000001</v>
      </c>
      <c r="O11" s="13">
        <f t="shared" si="0"/>
        <v>32790</v>
      </c>
      <c r="P11" s="13">
        <f t="shared" si="0"/>
        <v>33806.799999999996</v>
      </c>
      <c r="Q11" s="13">
        <f t="shared" si="0"/>
        <v>34102.6</v>
      </c>
      <c r="R11" s="13">
        <f t="shared" si="0"/>
        <v>35550</v>
      </c>
      <c r="S11" s="13">
        <f t="shared" si="0"/>
        <v>37105.899999999994</v>
      </c>
      <c r="T11" s="13">
        <f t="shared" si="0"/>
        <v>36795.9</v>
      </c>
      <c r="U11" s="13">
        <f t="shared" si="0"/>
        <v>37215</v>
      </c>
      <c r="V11" s="13">
        <f t="shared" si="0"/>
        <v>39019.200000000004</v>
      </c>
      <c r="W11" s="13">
        <f t="shared" si="0"/>
        <v>38844.160000000003</v>
      </c>
      <c r="X11" s="13">
        <f t="shared" si="0"/>
        <v>40646.32</v>
      </c>
      <c r="Y11" s="13">
        <f t="shared" si="0"/>
        <v>40975.49</v>
      </c>
      <c r="Z11" s="13">
        <f t="shared" si="0"/>
        <v>42077.22</v>
      </c>
      <c r="AA11" s="13">
        <f t="shared" si="0"/>
        <v>44470.09</v>
      </c>
      <c r="AB11" s="13">
        <f t="shared" si="0"/>
        <v>43738.087799999994</v>
      </c>
      <c r="AC11" s="13">
        <f t="shared" si="0"/>
        <v>44928.199200000003</v>
      </c>
      <c r="AD11" s="14">
        <f t="shared" si="0"/>
        <v>48052.335299999999</v>
      </c>
      <c r="AE11" s="13">
        <f t="shared" si="0"/>
        <v>46685.093600000007</v>
      </c>
      <c r="AF11" s="13">
        <f t="shared" si="0"/>
        <v>51945.305837232023</v>
      </c>
      <c r="AG11" s="13">
        <f t="shared" si="0"/>
        <v>54469.250300000007</v>
      </c>
      <c r="AH11" s="14">
        <f t="shared" si="0"/>
        <v>58873.290699999998</v>
      </c>
      <c r="AI11" s="13">
        <f>+AI13+AI17</f>
        <v>59648.510900000008</v>
      </c>
      <c r="AJ11" s="13">
        <f>+AJ13+AJ17</f>
        <v>60293.226599999995</v>
      </c>
      <c r="AK11" s="13">
        <f>+AK13+AK17</f>
        <v>59199.739200000004</v>
      </c>
      <c r="AL11" s="14">
        <f t="shared" ref="AL11:AT11" si="1">+AL13+AL17</f>
        <v>64468.933900000004</v>
      </c>
      <c r="AM11" s="13">
        <f t="shared" si="1"/>
        <v>67369.794200000004</v>
      </c>
      <c r="AN11" s="13">
        <f t="shared" si="1"/>
        <v>68005.883000000002</v>
      </c>
      <c r="AO11" s="13">
        <f t="shared" si="1"/>
        <v>66764.549700000003</v>
      </c>
      <c r="AP11" s="14">
        <f t="shared" si="1"/>
        <v>71944.325599999996</v>
      </c>
      <c r="AQ11" s="13">
        <f>+AQ13+AQ17</f>
        <v>72153.066099999996</v>
      </c>
      <c r="AR11" s="13">
        <f>+AR13+AR17</f>
        <v>73121.407800000015</v>
      </c>
      <c r="AS11" s="13">
        <f t="shared" si="1"/>
        <v>70946.288</v>
      </c>
      <c r="AT11" s="14">
        <f t="shared" si="1"/>
        <v>72781.037799999991</v>
      </c>
      <c r="AU11" s="13">
        <f>+AU13+AU17</f>
        <v>72695.178500000009</v>
      </c>
      <c r="AV11" s="13">
        <f>+AV13+AV17</f>
        <v>73764.323100000009</v>
      </c>
      <c r="AW11" s="13">
        <f>+AW13+AW17</f>
        <v>71525.420600000012</v>
      </c>
      <c r="AX11" s="15"/>
      <c r="AY11" s="16"/>
      <c r="AZ11" s="16"/>
      <c r="BA11" s="16"/>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row>
    <row r="12" spans="1:111" ht="9.75" customHeight="1" x14ac:dyDescent="0.25">
      <c r="A12" s="17"/>
      <c r="B12" s="18"/>
      <c r="C12" s="18"/>
      <c r="D12" s="18"/>
      <c r="E12" s="18"/>
      <c r="F12" s="19"/>
      <c r="G12" s="19"/>
      <c r="H12" s="19"/>
      <c r="I12" s="19"/>
      <c r="J12" s="19"/>
      <c r="K12" s="19"/>
      <c r="L12" s="19"/>
      <c r="M12" s="19"/>
      <c r="N12" s="19"/>
      <c r="O12" s="19"/>
      <c r="P12" s="19"/>
      <c r="Q12" s="19"/>
      <c r="R12" s="19"/>
      <c r="S12" s="19"/>
      <c r="T12" s="19"/>
      <c r="U12" s="20"/>
      <c r="V12" s="21"/>
      <c r="W12" s="21"/>
      <c r="X12" s="19"/>
      <c r="Y12" s="19"/>
      <c r="Z12" s="22"/>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5"/>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row>
    <row r="13" spans="1:111" ht="26.25" customHeight="1" x14ac:dyDescent="0.25">
      <c r="A13" s="23" t="s">
        <v>54</v>
      </c>
      <c r="B13" s="24">
        <f>+B14+B15+B16</f>
        <v>13951.3</v>
      </c>
      <c r="C13" s="24">
        <f t="shared" ref="C13:AG13" si="2">+C14+C15+C16</f>
        <v>14980.800000000001</v>
      </c>
      <c r="D13" s="24">
        <f t="shared" si="2"/>
        <v>14977.9</v>
      </c>
      <c r="E13" s="24">
        <f t="shared" si="2"/>
        <v>16132.4</v>
      </c>
      <c r="F13" s="24">
        <f t="shared" si="2"/>
        <v>15848.5</v>
      </c>
      <c r="G13" s="24">
        <f t="shared" si="2"/>
        <v>17210.600000000002</v>
      </c>
      <c r="H13" s="24">
        <f t="shared" si="2"/>
        <v>17019</v>
      </c>
      <c r="I13" s="24">
        <f t="shared" si="2"/>
        <v>17279.600000000002</v>
      </c>
      <c r="J13" s="24">
        <f t="shared" si="2"/>
        <v>15842.3</v>
      </c>
      <c r="K13" s="24">
        <f t="shared" si="2"/>
        <v>16648.8</v>
      </c>
      <c r="L13" s="24">
        <f t="shared" si="2"/>
        <v>16746.5</v>
      </c>
      <c r="M13" s="24">
        <f t="shared" si="2"/>
        <v>16928.2</v>
      </c>
      <c r="N13" s="24">
        <f t="shared" si="2"/>
        <v>17691.900000000001</v>
      </c>
      <c r="O13" s="24">
        <f t="shared" si="2"/>
        <v>17597.899999999998</v>
      </c>
      <c r="P13" s="24">
        <f t="shared" si="2"/>
        <v>17960.099999999999</v>
      </c>
      <c r="Q13" s="24">
        <f t="shared" si="2"/>
        <v>18169.599999999999</v>
      </c>
      <c r="R13" s="24">
        <f t="shared" si="2"/>
        <v>19243.7</v>
      </c>
      <c r="S13" s="24">
        <f t="shared" si="2"/>
        <v>19679.5</v>
      </c>
      <c r="T13" s="24">
        <f t="shared" si="2"/>
        <v>19169.400000000001</v>
      </c>
      <c r="U13" s="24">
        <f t="shared" si="2"/>
        <v>19124.399999999998</v>
      </c>
      <c r="V13" s="24">
        <f t="shared" si="2"/>
        <v>20728.100000000002</v>
      </c>
      <c r="W13" s="24">
        <f t="shared" si="2"/>
        <v>20512.259999999998</v>
      </c>
      <c r="X13" s="24">
        <f t="shared" si="2"/>
        <v>21655.41</v>
      </c>
      <c r="Y13" s="24">
        <f t="shared" si="2"/>
        <v>21860.32</v>
      </c>
      <c r="Z13" s="24">
        <f t="shared" si="2"/>
        <v>21715.45</v>
      </c>
      <c r="AA13" s="24">
        <f t="shared" si="2"/>
        <v>23564.06</v>
      </c>
      <c r="AB13" s="24">
        <f t="shared" si="2"/>
        <v>23387.594399999998</v>
      </c>
      <c r="AC13" s="24">
        <f t="shared" si="2"/>
        <v>23676.8639</v>
      </c>
      <c r="AD13" s="24">
        <f t="shared" si="2"/>
        <v>26190.623900000002</v>
      </c>
      <c r="AE13" s="24">
        <f t="shared" si="2"/>
        <v>26151.242300000002</v>
      </c>
      <c r="AF13" s="24">
        <f t="shared" si="2"/>
        <v>29929.267299999996</v>
      </c>
      <c r="AG13" s="24">
        <f t="shared" si="2"/>
        <v>31007.855000000003</v>
      </c>
      <c r="AH13" s="24">
        <f>+AH14+AH15+AH16</f>
        <v>33446.227599999998</v>
      </c>
      <c r="AI13" s="24">
        <f>+AI14+AI15+AI16</f>
        <v>33251.061700000006</v>
      </c>
      <c r="AJ13" s="24">
        <f>+AJ14+AJ15+AJ16</f>
        <v>34073.088499999998</v>
      </c>
      <c r="AK13" s="24">
        <f t="shared" ref="AK13" si="3">+AK14+AK15+AK16</f>
        <v>34278.444300000003</v>
      </c>
      <c r="AL13" s="24">
        <f>+AL14+AL15+AL16</f>
        <v>37316.552300000003</v>
      </c>
      <c r="AM13" s="24">
        <f>+AM14+AM15+AM16</f>
        <v>37324.512900000002</v>
      </c>
      <c r="AN13" s="24">
        <f>+AN14+AN15+AN16</f>
        <v>37310.7644</v>
      </c>
      <c r="AO13" s="24">
        <f t="shared" ref="AO13" si="4">+AO14+AO15+AO16</f>
        <v>37448.849300000002</v>
      </c>
      <c r="AP13" s="24">
        <f>+AP14+AP15+AP16</f>
        <v>39574.450100000002</v>
      </c>
      <c r="AQ13" s="24">
        <f>+AQ14+AQ15+AQ16</f>
        <v>39449.594600000004</v>
      </c>
      <c r="AR13" s="24">
        <f>+AR14+AR15+AR16</f>
        <v>39780.948300000004</v>
      </c>
      <c r="AS13" s="24">
        <f t="shared" ref="AS13" si="5">+AS14+AS15+AS16</f>
        <v>39952.870800000004</v>
      </c>
      <c r="AT13" s="24">
        <f>+AT14+AT15+AT16</f>
        <v>40083.676699999996</v>
      </c>
      <c r="AU13" s="24">
        <f>+AU14+AU15+AU16</f>
        <v>39856.594600000004</v>
      </c>
      <c r="AV13" s="24">
        <f>+AV14+AV15+AV16</f>
        <v>41817.380700000002</v>
      </c>
      <c r="AW13" s="24">
        <f t="shared" ref="AW13" si="6">+AW14+AW15+AW16</f>
        <v>41813.478800000004</v>
      </c>
      <c r="AX13" s="15"/>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row>
    <row r="14" spans="1:111" ht="17.25" customHeight="1" x14ac:dyDescent="0.25">
      <c r="A14" s="25" t="s">
        <v>55</v>
      </c>
      <c r="B14" s="26">
        <v>12958.5</v>
      </c>
      <c r="C14" s="26">
        <v>13992.1</v>
      </c>
      <c r="D14" s="26">
        <v>13986.9</v>
      </c>
      <c r="E14" s="26">
        <v>15153.5</v>
      </c>
      <c r="F14" s="27">
        <v>14879.9</v>
      </c>
      <c r="G14" s="27">
        <v>16264.7</v>
      </c>
      <c r="H14" s="27">
        <v>16112.9</v>
      </c>
      <c r="I14" s="27">
        <v>16429.7</v>
      </c>
      <c r="J14" s="28">
        <v>15054.4</v>
      </c>
      <c r="K14" s="28">
        <v>15894.2</v>
      </c>
      <c r="L14" s="28">
        <v>16021.2</v>
      </c>
      <c r="M14" s="28">
        <v>16240.1</v>
      </c>
      <c r="N14" s="28">
        <v>17021.7</v>
      </c>
      <c r="O14" s="28">
        <v>16954.099999999999</v>
      </c>
      <c r="P14" s="28">
        <v>17340.8</v>
      </c>
      <c r="Q14" s="28">
        <v>17561.099999999999</v>
      </c>
      <c r="R14" s="28">
        <v>18632.7</v>
      </c>
      <c r="S14" s="28">
        <v>19061.400000000001</v>
      </c>
      <c r="T14" s="28">
        <v>18859.7</v>
      </c>
      <c r="U14" s="29">
        <v>18815.3</v>
      </c>
      <c r="V14" s="30">
        <v>20409.400000000001</v>
      </c>
      <c r="W14" s="30">
        <v>20207</v>
      </c>
      <c r="X14" s="28">
        <v>21352.66</v>
      </c>
      <c r="Y14" s="28">
        <v>21558.58</v>
      </c>
      <c r="Z14" s="31">
        <v>21411.78</v>
      </c>
      <c r="AA14" s="28">
        <v>23262.63</v>
      </c>
      <c r="AB14" s="28">
        <v>23089.328099999999</v>
      </c>
      <c r="AC14" s="28">
        <v>23377.183400000002</v>
      </c>
      <c r="AD14" s="28">
        <v>25894.827000000001</v>
      </c>
      <c r="AE14" s="28">
        <v>25853.243600000002</v>
      </c>
      <c r="AF14" s="28">
        <v>29624.690999999999</v>
      </c>
      <c r="AG14" s="28">
        <v>30696.547600000002</v>
      </c>
      <c r="AH14" s="28">
        <v>33139.869500000001</v>
      </c>
      <c r="AI14" s="28">
        <v>32942.781000000003</v>
      </c>
      <c r="AJ14" s="28">
        <v>33123.8217</v>
      </c>
      <c r="AK14" s="28">
        <v>33335.364000000001</v>
      </c>
      <c r="AL14" s="28">
        <v>36384.934500000003</v>
      </c>
      <c r="AM14" s="28">
        <v>36429.305800000002</v>
      </c>
      <c r="AN14" s="28">
        <v>36447.491900000001</v>
      </c>
      <c r="AO14" s="28">
        <v>36351.601600000002</v>
      </c>
      <c r="AP14" s="28">
        <v>38467.606500000002</v>
      </c>
      <c r="AQ14" s="28">
        <v>38352.850400000003</v>
      </c>
      <c r="AR14" s="28">
        <v>38694.272499999999</v>
      </c>
      <c r="AS14" s="28">
        <v>38848.125200000002</v>
      </c>
      <c r="AT14" s="28">
        <v>38990.9473</v>
      </c>
      <c r="AU14" s="28">
        <v>38769.6273</v>
      </c>
      <c r="AV14" s="28">
        <v>40703.105600000003</v>
      </c>
      <c r="AW14" s="28">
        <v>40734.027800000003</v>
      </c>
      <c r="AX14" s="15"/>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row>
    <row r="15" spans="1:111" ht="17.25" customHeight="1" x14ac:dyDescent="0.25">
      <c r="A15" s="25" t="s">
        <v>56</v>
      </c>
      <c r="B15" s="26">
        <v>6</v>
      </c>
      <c r="C15" s="26">
        <v>6</v>
      </c>
      <c r="D15" s="26">
        <v>6</v>
      </c>
      <c r="E15" s="26">
        <v>6</v>
      </c>
      <c r="F15" s="27">
        <v>6</v>
      </c>
      <c r="G15" s="27">
        <v>6</v>
      </c>
      <c r="H15" s="27">
        <v>6</v>
      </c>
      <c r="I15" s="27">
        <v>6</v>
      </c>
      <c r="J15" s="28">
        <v>6</v>
      </c>
      <c r="K15" s="28">
        <v>6</v>
      </c>
      <c r="L15" s="28">
        <v>6</v>
      </c>
      <c r="M15" s="28">
        <v>6</v>
      </c>
      <c r="N15" s="28">
        <v>6</v>
      </c>
      <c r="O15" s="28">
        <v>6</v>
      </c>
      <c r="P15" s="28">
        <v>6</v>
      </c>
      <c r="Q15" s="28">
        <v>6</v>
      </c>
      <c r="R15" s="28">
        <v>6</v>
      </c>
      <c r="S15" s="28">
        <v>6</v>
      </c>
      <c r="T15" s="28">
        <v>6</v>
      </c>
      <c r="U15" s="32">
        <v>6</v>
      </c>
      <c r="V15" s="30">
        <v>6</v>
      </c>
      <c r="W15" s="30">
        <v>6</v>
      </c>
      <c r="X15" s="28">
        <v>5.98</v>
      </c>
      <c r="Y15" s="28">
        <v>5.98</v>
      </c>
      <c r="Z15" s="31">
        <v>5.97</v>
      </c>
      <c r="AA15" s="28">
        <v>5.98</v>
      </c>
      <c r="AB15" s="28">
        <v>5.9663000000000004</v>
      </c>
      <c r="AC15" s="28">
        <v>5.9705000000000004</v>
      </c>
      <c r="AD15" s="28">
        <v>5.9668999999999999</v>
      </c>
      <c r="AE15" s="28">
        <v>5.9687000000000001</v>
      </c>
      <c r="AF15" s="28">
        <v>5.9763000000000002</v>
      </c>
      <c r="AG15" s="28">
        <v>5.9874000000000001</v>
      </c>
      <c r="AH15" s="28">
        <v>5.9781000000000004</v>
      </c>
      <c r="AI15" s="28">
        <v>5.9806999999999997</v>
      </c>
      <c r="AJ15" s="28">
        <v>5.9767999999999999</v>
      </c>
      <c r="AK15" s="28">
        <v>5.9702999999999999</v>
      </c>
      <c r="AL15" s="28">
        <v>5.9678000000000004</v>
      </c>
      <c r="AM15" s="28">
        <v>5.9570999999999996</v>
      </c>
      <c r="AN15" s="28">
        <v>5.9424999999999999</v>
      </c>
      <c r="AO15" s="28">
        <v>5.9577</v>
      </c>
      <c r="AP15" s="28">
        <v>5.9635999999999996</v>
      </c>
      <c r="AQ15" s="28">
        <v>5.9641999999999999</v>
      </c>
      <c r="AR15" s="28">
        <v>5.9558</v>
      </c>
      <c r="AS15" s="28">
        <v>5.9656000000000002</v>
      </c>
      <c r="AT15" s="28">
        <v>5.9593999999999996</v>
      </c>
      <c r="AU15" s="28">
        <v>5.9573</v>
      </c>
      <c r="AV15" s="28">
        <v>5.9650999999999996</v>
      </c>
      <c r="AW15" s="28">
        <v>5.9509999999999996</v>
      </c>
      <c r="AX15" s="15"/>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row>
    <row r="16" spans="1:111" ht="17.25" customHeight="1" x14ac:dyDescent="0.25">
      <c r="A16" s="25" t="s">
        <v>57</v>
      </c>
      <c r="B16" s="26">
        <v>986.8</v>
      </c>
      <c r="C16" s="26">
        <v>982.7</v>
      </c>
      <c r="D16" s="26">
        <v>985</v>
      </c>
      <c r="E16" s="26">
        <v>972.9</v>
      </c>
      <c r="F16" s="27">
        <v>962.6</v>
      </c>
      <c r="G16" s="27">
        <v>939.9</v>
      </c>
      <c r="H16" s="27">
        <v>900.1</v>
      </c>
      <c r="I16" s="27">
        <v>843.9</v>
      </c>
      <c r="J16" s="28">
        <v>781.9</v>
      </c>
      <c r="K16" s="28">
        <v>748.6</v>
      </c>
      <c r="L16" s="28">
        <v>719.3</v>
      </c>
      <c r="M16" s="28">
        <v>682.1</v>
      </c>
      <c r="N16" s="28">
        <v>664.2</v>
      </c>
      <c r="O16" s="28">
        <v>637.79999999999995</v>
      </c>
      <c r="P16" s="28">
        <v>613.29999999999995</v>
      </c>
      <c r="Q16" s="28">
        <v>602.5</v>
      </c>
      <c r="R16" s="28">
        <v>605</v>
      </c>
      <c r="S16" s="28">
        <v>612.1</v>
      </c>
      <c r="T16" s="28">
        <v>303.7</v>
      </c>
      <c r="U16" s="29">
        <v>303.10000000000002</v>
      </c>
      <c r="V16" s="30">
        <v>312.7</v>
      </c>
      <c r="W16" s="30">
        <v>299.26</v>
      </c>
      <c r="X16" s="28">
        <v>296.77</v>
      </c>
      <c r="Y16" s="28">
        <v>295.76</v>
      </c>
      <c r="Z16" s="31">
        <v>297.7</v>
      </c>
      <c r="AA16" s="29">
        <v>295.45</v>
      </c>
      <c r="AB16" s="28">
        <v>292.3</v>
      </c>
      <c r="AC16" s="28">
        <v>293.70999999999998</v>
      </c>
      <c r="AD16" s="28">
        <v>289.83</v>
      </c>
      <c r="AE16" s="28">
        <v>292.02999999999997</v>
      </c>
      <c r="AF16" s="28">
        <v>298.60000000000002</v>
      </c>
      <c r="AG16" s="29">
        <v>305.32</v>
      </c>
      <c r="AH16" s="28">
        <v>300.38</v>
      </c>
      <c r="AI16" s="33">
        <v>302.3</v>
      </c>
      <c r="AJ16" s="28">
        <v>943.29</v>
      </c>
      <c r="AK16" s="28">
        <v>937.1099999999999</v>
      </c>
      <c r="AL16" s="28">
        <v>925.65</v>
      </c>
      <c r="AM16" s="33">
        <v>889.25</v>
      </c>
      <c r="AN16" s="28">
        <v>857.32999999999993</v>
      </c>
      <c r="AO16" s="28">
        <v>1091.29</v>
      </c>
      <c r="AP16" s="28">
        <v>1100.8800000000001</v>
      </c>
      <c r="AQ16" s="33">
        <v>1090.78</v>
      </c>
      <c r="AR16" s="28">
        <v>1080.7199999999998</v>
      </c>
      <c r="AS16" s="28">
        <v>1098.78</v>
      </c>
      <c r="AT16" s="28">
        <v>1086.77</v>
      </c>
      <c r="AU16" s="33">
        <v>1081.01</v>
      </c>
      <c r="AV16" s="28">
        <v>1108.31</v>
      </c>
      <c r="AW16" s="28">
        <v>1073.5</v>
      </c>
      <c r="AX16" s="15"/>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row>
    <row r="17" spans="1:111" ht="26.25" customHeight="1" x14ac:dyDescent="0.25">
      <c r="A17" s="23" t="s">
        <v>58</v>
      </c>
      <c r="B17" s="24">
        <f t="shared" ref="B17:AW17" si="7">+B18+B19+B20+B21</f>
        <v>11694.7</v>
      </c>
      <c r="C17" s="24">
        <f t="shared" si="7"/>
        <v>12450.2</v>
      </c>
      <c r="D17" s="24">
        <f t="shared" si="7"/>
        <v>12498.9</v>
      </c>
      <c r="E17" s="24">
        <f t="shared" si="7"/>
        <v>12135.099999999999</v>
      </c>
      <c r="F17" s="24">
        <f t="shared" si="7"/>
        <v>12635.7</v>
      </c>
      <c r="G17" s="24">
        <f t="shared" si="7"/>
        <v>12341.099999999999</v>
      </c>
      <c r="H17" s="24">
        <f t="shared" si="7"/>
        <v>13240.8</v>
      </c>
      <c r="I17" s="24">
        <f t="shared" si="7"/>
        <v>12049</v>
      </c>
      <c r="J17" s="24">
        <f t="shared" si="7"/>
        <v>13235.200000000003</v>
      </c>
      <c r="K17" s="24">
        <f t="shared" si="7"/>
        <v>13445.2</v>
      </c>
      <c r="L17" s="24">
        <f t="shared" si="7"/>
        <v>13734.699999999999</v>
      </c>
      <c r="M17" s="24">
        <f t="shared" si="7"/>
        <v>13715.099999999999</v>
      </c>
      <c r="N17" s="24">
        <f t="shared" si="7"/>
        <v>14056.499999999998</v>
      </c>
      <c r="O17" s="24">
        <f t="shared" si="7"/>
        <v>15192.099999999999</v>
      </c>
      <c r="P17" s="24">
        <f t="shared" si="7"/>
        <v>15846.699999999999</v>
      </c>
      <c r="Q17" s="24">
        <f t="shared" si="7"/>
        <v>15933</v>
      </c>
      <c r="R17" s="24">
        <f t="shared" si="7"/>
        <v>16306.3</v>
      </c>
      <c r="S17" s="24">
        <f t="shared" si="7"/>
        <v>17426.399999999998</v>
      </c>
      <c r="T17" s="24">
        <f t="shared" si="7"/>
        <v>17626.5</v>
      </c>
      <c r="U17" s="24">
        <f t="shared" si="7"/>
        <v>18090.599999999999</v>
      </c>
      <c r="V17" s="24">
        <f t="shared" si="7"/>
        <v>18291.100000000002</v>
      </c>
      <c r="W17" s="24">
        <f t="shared" si="7"/>
        <v>18331.900000000001</v>
      </c>
      <c r="X17" s="24">
        <f t="shared" si="7"/>
        <v>18990.91</v>
      </c>
      <c r="Y17" s="24">
        <f t="shared" si="7"/>
        <v>19115.169999999998</v>
      </c>
      <c r="Z17" s="24">
        <f t="shared" si="7"/>
        <v>20361.77</v>
      </c>
      <c r="AA17" s="24">
        <f t="shared" si="7"/>
        <v>20906.03</v>
      </c>
      <c r="AB17" s="24">
        <f t="shared" si="7"/>
        <v>20350.493399999999</v>
      </c>
      <c r="AC17" s="24">
        <f t="shared" si="7"/>
        <v>21251.335299999999</v>
      </c>
      <c r="AD17" s="24">
        <f>+AD18+AD19+AD20+AD21</f>
        <v>21861.711399999997</v>
      </c>
      <c r="AE17" s="24">
        <f t="shared" si="7"/>
        <v>20533.851300000002</v>
      </c>
      <c r="AF17" s="24">
        <f t="shared" si="7"/>
        <v>22016.038537232027</v>
      </c>
      <c r="AG17" s="24">
        <f t="shared" si="7"/>
        <v>23461.395300000004</v>
      </c>
      <c r="AH17" s="24">
        <f t="shared" si="7"/>
        <v>25427.063099999999</v>
      </c>
      <c r="AI17" s="24">
        <f t="shared" si="7"/>
        <v>26397.449199999999</v>
      </c>
      <c r="AJ17" s="24">
        <f t="shared" si="7"/>
        <v>26220.1381</v>
      </c>
      <c r="AK17" s="24">
        <f t="shared" si="7"/>
        <v>24921.294900000001</v>
      </c>
      <c r="AL17" s="24">
        <f t="shared" si="7"/>
        <v>27152.381600000001</v>
      </c>
      <c r="AM17" s="24">
        <f>+AM18+AM19+AM20+AM21</f>
        <v>30045.281299999999</v>
      </c>
      <c r="AN17" s="24">
        <f>+AN18+AN19+AN20+AN21</f>
        <v>30695.118599999998</v>
      </c>
      <c r="AO17" s="24">
        <f t="shared" si="7"/>
        <v>29315.700400000002</v>
      </c>
      <c r="AP17" s="24">
        <f t="shared" si="7"/>
        <v>32369.875499999995</v>
      </c>
      <c r="AQ17" s="24">
        <f t="shared" si="7"/>
        <v>32703.4715</v>
      </c>
      <c r="AR17" s="24">
        <f>+AR18+AR19+AR20+AR21</f>
        <v>33340.459500000004</v>
      </c>
      <c r="AS17" s="24">
        <f t="shared" si="7"/>
        <v>30993.417200000004</v>
      </c>
      <c r="AT17" s="24">
        <f t="shared" si="7"/>
        <v>32697.361100000002</v>
      </c>
      <c r="AU17" s="24">
        <f t="shared" si="7"/>
        <v>32838.583899999998</v>
      </c>
      <c r="AV17" s="24">
        <f t="shared" si="7"/>
        <v>31946.942400000004</v>
      </c>
      <c r="AW17" s="24">
        <f t="shared" si="7"/>
        <v>29711.941800000004</v>
      </c>
      <c r="AX17" s="15"/>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row>
    <row r="18" spans="1:111" ht="17.25" customHeight="1" x14ac:dyDescent="0.25">
      <c r="A18" s="25" t="s">
        <v>59</v>
      </c>
      <c r="B18" s="26">
        <v>7487.3</v>
      </c>
      <c r="C18" s="26">
        <v>7655.1</v>
      </c>
      <c r="D18" s="26">
        <v>7369</v>
      </c>
      <c r="E18" s="26">
        <v>7939.7</v>
      </c>
      <c r="F18" s="26">
        <v>7758.3</v>
      </c>
      <c r="G18" s="27">
        <v>7280</v>
      </c>
      <c r="H18" s="27">
        <v>7930.5</v>
      </c>
      <c r="I18" s="27">
        <v>7296</v>
      </c>
      <c r="J18" s="33">
        <v>7384.3</v>
      </c>
      <c r="K18" s="28">
        <v>7605.7</v>
      </c>
      <c r="L18" s="28">
        <v>7525.8</v>
      </c>
      <c r="M18" s="28">
        <v>7453.6</v>
      </c>
      <c r="N18" s="28">
        <v>7739</v>
      </c>
      <c r="O18" s="28">
        <v>8540.7000000000007</v>
      </c>
      <c r="P18" s="28">
        <v>8657.7999999999993</v>
      </c>
      <c r="Q18" s="28">
        <v>8583.1</v>
      </c>
      <c r="R18" s="28">
        <v>8757.5</v>
      </c>
      <c r="S18" s="28">
        <v>9517</v>
      </c>
      <c r="T18" s="28">
        <v>9686</v>
      </c>
      <c r="U18" s="29">
        <v>10034</v>
      </c>
      <c r="V18" s="30">
        <v>9855.7000000000007</v>
      </c>
      <c r="W18" s="30">
        <v>9640.5</v>
      </c>
      <c r="X18" s="28">
        <v>9749.68</v>
      </c>
      <c r="Y18" s="28">
        <v>9939.11</v>
      </c>
      <c r="Z18" s="31">
        <v>10710.73</v>
      </c>
      <c r="AA18" s="29">
        <v>10770.83</v>
      </c>
      <c r="AB18" s="28">
        <v>10560.649600000001</v>
      </c>
      <c r="AC18" s="28">
        <v>11832.4879</v>
      </c>
      <c r="AD18" s="28">
        <v>11991.5057</v>
      </c>
      <c r="AE18" s="28">
        <v>11932.058800000001</v>
      </c>
      <c r="AF18" s="28">
        <v>12651.303</v>
      </c>
      <c r="AG18" s="28">
        <v>13389.587100000001</v>
      </c>
      <c r="AH18" s="28">
        <v>13757.8156</v>
      </c>
      <c r="AI18" s="28">
        <v>13987.470499999999</v>
      </c>
      <c r="AJ18" s="28">
        <v>14091.284600000001</v>
      </c>
      <c r="AK18" s="28">
        <v>13886.513000000001</v>
      </c>
      <c r="AL18" s="28">
        <v>13706.285400000001</v>
      </c>
      <c r="AM18" s="28">
        <v>15006.8325</v>
      </c>
      <c r="AN18" s="33">
        <v>15862.6464</v>
      </c>
      <c r="AO18" s="28">
        <v>15190.9714</v>
      </c>
      <c r="AP18" s="28">
        <v>16178.683499999999</v>
      </c>
      <c r="AQ18" s="28">
        <v>16170.778200000001</v>
      </c>
      <c r="AR18" s="28">
        <v>16058.4527</v>
      </c>
      <c r="AS18" s="28">
        <v>15753.6309</v>
      </c>
      <c r="AT18" s="28">
        <v>16125.0995</v>
      </c>
      <c r="AU18" s="28">
        <v>16825.4666</v>
      </c>
      <c r="AV18" s="28">
        <v>16541.401900000001</v>
      </c>
      <c r="AW18" s="28">
        <v>16733.371800000001</v>
      </c>
      <c r="AX18" s="15"/>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row>
    <row r="19" spans="1:111" ht="17.25" customHeight="1" x14ac:dyDescent="0.25">
      <c r="A19" s="25" t="s">
        <v>60</v>
      </c>
      <c r="B19" s="26">
        <v>397.1</v>
      </c>
      <c r="C19" s="26">
        <v>883.6</v>
      </c>
      <c r="D19" s="26">
        <v>900.5</v>
      </c>
      <c r="E19" s="26">
        <v>104.5</v>
      </c>
      <c r="F19" s="27">
        <v>185.6</v>
      </c>
      <c r="G19" s="27">
        <v>140.1</v>
      </c>
      <c r="H19" s="27">
        <v>100</v>
      </c>
      <c r="I19" s="27">
        <v>77.400000000000006</v>
      </c>
      <c r="J19" s="33">
        <v>174.1</v>
      </c>
      <c r="K19" s="33">
        <v>229.5</v>
      </c>
      <c r="L19" s="33">
        <v>337.7</v>
      </c>
      <c r="M19" s="33">
        <v>454</v>
      </c>
      <c r="N19" s="33">
        <v>153.1</v>
      </c>
      <c r="O19" s="33">
        <v>218.5</v>
      </c>
      <c r="P19" s="33">
        <v>474.6</v>
      </c>
      <c r="Q19" s="33">
        <v>607.6</v>
      </c>
      <c r="R19" s="33">
        <v>263.39999999999998</v>
      </c>
      <c r="S19" s="33">
        <v>387.9</v>
      </c>
      <c r="T19" s="33">
        <v>511.7</v>
      </c>
      <c r="U19" s="31">
        <v>688.4</v>
      </c>
      <c r="V19" s="30">
        <v>230.4</v>
      </c>
      <c r="W19" s="30">
        <v>316.5</v>
      </c>
      <c r="X19" s="28">
        <v>418.36</v>
      </c>
      <c r="Y19" s="28">
        <v>654.5</v>
      </c>
      <c r="Z19" s="31">
        <v>604.54</v>
      </c>
      <c r="AA19" s="29">
        <v>586.73</v>
      </c>
      <c r="AB19" s="28">
        <v>571.90369999999996</v>
      </c>
      <c r="AC19" s="28">
        <v>726.84450000000004</v>
      </c>
      <c r="AD19" s="28">
        <v>677.22919999999999</v>
      </c>
      <c r="AE19" s="28">
        <v>783.50149999999996</v>
      </c>
      <c r="AF19" s="28">
        <v>809.14559999999994</v>
      </c>
      <c r="AG19" s="28">
        <v>530.21069999999997</v>
      </c>
      <c r="AH19" s="28">
        <v>492.18700000000001</v>
      </c>
      <c r="AI19" s="28">
        <v>470.3433</v>
      </c>
      <c r="AJ19" s="28">
        <v>444.11989999999997</v>
      </c>
      <c r="AK19" s="28">
        <v>444.35789999999997</v>
      </c>
      <c r="AL19" s="28">
        <v>404.40800000000002</v>
      </c>
      <c r="AM19" s="28">
        <v>362.2824</v>
      </c>
      <c r="AN19" s="33">
        <v>349.21620000000001</v>
      </c>
      <c r="AO19" s="28">
        <v>305.97320000000002</v>
      </c>
      <c r="AP19" s="28">
        <v>290.62650000000002</v>
      </c>
      <c r="AQ19" s="28">
        <v>291.08339999999998</v>
      </c>
      <c r="AR19" s="28">
        <v>256.47789999999998</v>
      </c>
      <c r="AS19" s="28">
        <v>221.06729999999999</v>
      </c>
      <c r="AT19" s="28">
        <v>163.95939999999999</v>
      </c>
      <c r="AU19" s="28">
        <v>129.12119999999999</v>
      </c>
      <c r="AV19" s="28">
        <v>108.3133</v>
      </c>
      <c r="AW19" s="28">
        <v>113.83150000000001</v>
      </c>
      <c r="AX19" s="15"/>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row>
    <row r="20" spans="1:111" ht="17.25" customHeight="1" x14ac:dyDescent="0.25">
      <c r="A20" s="25" t="s">
        <v>61</v>
      </c>
      <c r="B20" s="26">
        <v>7093.7</v>
      </c>
      <c r="C20" s="26">
        <v>7141.9</v>
      </c>
      <c r="D20" s="26">
        <v>7402.9</v>
      </c>
      <c r="E20" s="26">
        <v>7247.2</v>
      </c>
      <c r="F20" s="27">
        <v>7819.8</v>
      </c>
      <c r="G20" s="27">
        <v>8024.2</v>
      </c>
      <c r="H20" s="27">
        <v>8290.7999999999993</v>
      </c>
      <c r="I20" s="27">
        <v>7722.6</v>
      </c>
      <c r="J20" s="33">
        <v>8692.7000000000007</v>
      </c>
      <c r="K20" s="28">
        <v>8562.5</v>
      </c>
      <c r="L20" s="28">
        <v>8801.2999999999993</v>
      </c>
      <c r="M20" s="33">
        <v>8718.5</v>
      </c>
      <c r="N20" s="28">
        <v>9058.5</v>
      </c>
      <c r="O20" s="28">
        <v>9316.9</v>
      </c>
      <c r="P20" s="28">
        <v>9575.9</v>
      </c>
      <c r="Q20" s="33">
        <v>9582</v>
      </c>
      <c r="R20" s="33">
        <v>10084.6</v>
      </c>
      <c r="S20" s="33">
        <v>10313.299999999999</v>
      </c>
      <c r="T20" s="33">
        <v>10205</v>
      </c>
      <c r="U20" s="31">
        <v>10247.700000000001</v>
      </c>
      <c r="V20" s="30">
        <v>11024.1</v>
      </c>
      <c r="W20" s="30">
        <v>11175.7</v>
      </c>
      <c r="X20" s="28">
        <v>11579.21</v>
      </c>
      <c r="Y20" s="28">
        <v>11235.24</v>
      </c>
      <c r="Z20" s="31">
        <v>11727.73</v>
      </c>
      <c r="AA20" s="29">
        <v>12197.44</v>
      </c>
      <c r="AB20" s="28">
        <v>11772.08</v>
      </c>
      <c r="AC20" s="28">
        <v>11194.02</v>
      </c>
      <c r="AD20" s="28">
        <v>11651.965399999999</v>
      </c>
      <c r="AE20" s="28">
        <v>10093.49</v>
      </c>
      <c r="AF20" s="28">
        <v>10825.735637232028</v>
      </c>
      <c r="AG20" s="29">
        <v>11922.51</v>
      </c>
      <c r="AH20" s="28">
        <v>13610.9</v>
      </c>
      <c r="AI20" s="33">
        <v>14352.59</v>
      </c>
      <c r="AJ20" s="28">
        <v>14110.39</v>
      </c>
      <c r="AK20" s="28">
        <v>12964.1</v>
      </c>
      <c r="AL20" s="28">
        <v>15494.976000000001</v>
      </c>
      <c r="AM20" s="28">
        <v>17125.189999999999</v>
      </c>
      <c r="AN20" s="33">
        <v>16978.13</v>
      </c>
      <c r="AO20" s="28">
        <v>16181.01</v>
      </c>
      <c r="AP20" s="28">
        <v>18320.48</v>
      </c>
      <c r="AQ20" s="33">
        <v>18640.073</v>
      </c>
      <c r="AR20" s="28">
        <v>19362.09</v>
      </c>
      <c r="AS20" s="28">
        <v>17304.62</v>
      </c>
      <c r="AT20" s="28">
        <v>18652.310000000001</v>
      </c>
      <c r="AU20" s="33">
        <v>18132.25</v>
      </c>
      <c r="AV20" s="28">
        <v>17503.2</v>
      </c>
      <c r="AW20" s="28">
        <v>15038.44</v>
      </c>
      <c r="AX20" s="15"/>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row>
    <row r="21" spans="1:111" ht="17.25" customHeight="1" thickBot="1" x14ac:dyDescent="0.3">
      <c r="A21" s="34" t="s">
        <v>62</v>
      </c>
      <c r="B21" s="35">
        <v>-3283.4</v>
      </c>
      <c r="C21" s="35">
        <v>-3230.4</v>
      </c>
      <c r="D21" s="35">
        <v>-3173.5</v>
      </c>
      <c r="E21" s="35">
        <v>-3156.3</v>
      </c>
      <c r="F21" s="35">
        <v>-3128</v>
      </c>
      <c r="G21" s="35">
        <v>-3103.2</v>
      </c>
      <c r="H21" s="35">
        <v>-3080.5</v>
      </c>
      <c r="I21" s="35">
        <v>-3047</v>
      </c>
      <c r="J21" s="35">
        <v>-3015.9</v>
      </c>
      <c r="K21" s="35">
        <v>-2952.5</v>
      </c>
      <c r="L21" s="35">
        <v>-2930.1</v>
      </c>
      <c r="M21" s="35">
        <v>-2911</v>
      </c>
      <c r="N21" s="35">
        <v>-2894.1</v>
      </c>
      <c r="O21" s="35">
        <v>-2884</v>
      </c>
      <c r="P21" s="35">
        <v>-2861.6</v>
      </c>
      <c r="Q21" s="35">
        <v>-2839.7</v>
      </c>
      <c r="R21" s="35">
        <v>-2799.2</v>
      </c>
      <c r="S21" s="35">
        <v>-2791.8</v>
      </c>
      <c r="T21" s="35">
        <v>-2776.2</v>
      </c>
      <c r="U21" s="36">
        <v>-2879.5</v>
      </c>
      <c r="V21" s="37">
        <v>-2819.1</v>
      </c>
      <c r="W21" s="37">
        <v>-2800.8</v>
      </c>
      <c r="X21" s="37">
        <v>-2756.34</v>
      </c>
      <c r="Y21" s="37">
        <v>-2713.68</v>
      </c>
      <c r="Z21" s="36">
        <v>-2681.23</v>
      </c>
      <c r="AA21" s="38">
        <v>-2648.97</v>
      </c>
      <c r="AB21" s="37">
        <v>-2554.1399000000001</v>
      </c>
      <c r="AC21" s="37">
        <v>-2502.0171</v>
      </c>
      <c r="AD21" s="37">
        <v>-2458.9888999999998</v>
      </c>
      <c r="AE21" s="37">
        <v>-2275.1990000000001</v>
      </c>
      <c r="AF21" s="37">
        <v>-2270.1457</v>
      </c>
      <c r="AG21" s="37">
        <v>-2380.9124999999999</v>
      </c>
      <c r="AH21" s="37">
        <v>-2433.8395</v>
      </c>
      <c r="AI21" s="37">
        <v>-2412.9546</v>
      </c>
      <c r="AJ21" s="37">
        <v>-2425.6563999999998</v>
      </c>
      <c r="AK21" s="37">
        <v>-2373.6759999999999</v>
      </c>
      <c r="AL21" s="37">
        <v>-2453.2878000000001</v>
      </c>
      <c r="AM21" s="37">
        <v>-2449.0236</v>
      </c>
      <c r="AN21" s="35">
        <v>-2494.8739999999998</v>
      </c>
      <c r="AO21" s="37">
        <v>-2362.2541999999999</v>
      </c>
      <c r="AP21" s="39">
        <v>-2419.9144999999999</v>
      </c>
      <c r="AQ21" s="37">
        <v>-2398.4630999999999</v>
      </c>
      <c r="AR21" s="37">
        <v>-2336.5610999999999</v>
      </c>
      <c r="AS21" s="37">
        <v>-2285.9009999999998</v>
      </c>
      <c r="AT21" s="37">
        <v>-2244.0077999999999</v>
      </c>
      <c r="AU21" s="37">
        <v>-2248.2539000000002</v>
      </c>
      <c r="AV21" s="37">
        <v>-2205.9728</v>
      </c>
      <c r="AW21" s="37">
        <v>-2173.7015000000001</v>
      </c>
      <c r="AX21" s="15"/>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row>
    <row r="22" spans="1:111" x14ac:dyDescent="0.25">
      <c r="A22" s="40"/>
      <c r="B22" s="41"/>
      <c r="C22" s="41"/>
      <c r="D22" s="41"/>
      <c r="E22" s="41"/>
      <c r="F22" s="41"/>
      <c r="G22" s="41"/>
      <c r="H22" s="41"/>
      <c r="I22" s="41"/>
      <c r="J22" s="41"/>
      <c r="K22" s="41"/>
      <c r="L22" s="41"/>
      <c r="M22" s="41"/>
      <c r="N22" s="41"/>
      <c r="O22" s="41"/>
      <c r="P22" s="41"/>
      <c r="Q22" s="41"/>
      <c r="R22" s="41"/>
      <c r="S22" s="41"/>
      <c r="T22" s="41"/>
      <c r="U22" s="41"/>
      <c r="V22" s="41"/>
      <c r="AA22" s="42"/>
    </row>
    <row r="23" spans="1:111" s="47" customFormat="1" ht="14.25" x14ac:dyDescent="0.2">
      <c r="A23" s="43" t="s">
        <v>63</v>
      </c>
      <c r="B23" s="44"/>
      <c r="C23" s="44"/>
      <c r="D23" s="44"/>
      <c r="E23" s="44"/>
      <c r="F23" s="31"/>
      <c r="G23" s="31"/>
      <c r="H23" s="31"/>
      <c r="I23" s="31"/>
      <c r="J23" s="31"/>
      <c r="K23" s="31"/>
      <c r="L23" s="31"/>
      <c r="M23" s="31"/>
      <c r="N23" s="31"/>
      <c r="O23" s="45"/>
      <c r="P23" s="45"/>
      <c r="Q23" s="45"/>
      <c r="R23" s="45"/>
      <c r="S23" s="46"/>
      <c r="U23" s="48"/>
      <c r="AA23" s="42"/>
      <c r="AJ23" s="49"/>
      <c r="AN23" s="49"/>
      <c r="AR23" s="49"/>
      <c r="AU23" s="50"/>
      <c r="AV23" s="49"/>
      <c r="AX23" s="51"/>
    </row>
    <row r="24" spans="1:111" ht="14.25" customHeight="1" x14ac:dyDescent="0.25">
      <c r="A24" s="43" t="s">
        <v>64</v>
      </c>
      <c r="U24" s="52"/>
      <c r="AA24" s="49"/>
      <c r="AU24" s="53"/>
    </row>
    <row r="25" spans="1:111" s="47" customFormat="1" x14ac:dyDescent="0.25">
      <c r="A25" s="43" t="s">
        <v>65</v>
      </c>
      <c r="B25" s="44"/>
      <c r="C25" s="44"/>
      <c r="D25" s="44"/>
      <c r="E25" s="44"/>
      <c r="F25" s="31"/>
      <c r="G25" s="31"/>
      <c r="H25" s="31"/>
      <c r="I25" s="31"/>
      <c r="J25" s="31"/>
      <c r="K25" s="31"/>
      <c r="L25" s="31"/>
      <c r="M25" s="31"/>
      <c r="N25" s="31"/>
      <c r="O25" s="45"/>
      <c r="P25" s="45"/>
      <c r="Q25" s="45"/>
      <c r="R25" s="45"/>
      <c r="S25" s="46"/>
      <c r="AA25"/>
      <c r="AU25" s="53"/>
      <c r="AX25" s="51"/>
    </row>
    <row r="26" spans="1:111" s="47" customFormat="1" x14ac:dyDescent="0.25">
      <c r="A26" s="43" t="s">
        <v>66</v>
      </c>
      <c r="B26" s="44"/>
      <c r="C26" s="44"/>
      <c r="D26" s="44"/>
      <c r="E26" s="44"/>
      <c r="F26" s="31"/>
      <c r="G26" s="31"/>
      <c r="H26" s="31"/>
      <c r="I26" s="31"/>
      <c r="J26" s="31"/>
      <c r="K26" s="31"/>
      <c r="L26" s="31"/>
      <c r="M26" s="31"/>
      <c r="N26" s="31"/>
      <c r="O26" s="54"/>
      <c r="P26" s="54"/>
      <c r="Q26" s="54"/>
      <c r="R26" s="54"/>
      <c r="S26" s="54"/>
      <c r="Z26" s="55"/>
      <c r="AA26" s="56"/>
      <c r="AU26" s="50"/>
      <c r="AX26" s="51"/>
    </row>
    <row r="27" spans="1:111" s="47" customFormat="1" ht="14.25" x14ac:dyDescent="0.2">
      <c r="A27" s="43" t="s">
        <v>67</v>
      </c>
      <c r="B27" s="44"/>
      <c r="C27" s="44"/>
      <c r="D27" s="44"/>
      <c r="E27" s="44"/>
      <c r="F27" s="31"/>
      <c r="G27" s="31"/>
      <c r="H27" s="31"/>
      <c r="I27" s="31"/>
      <c r="J27" s="31"/>
      <c r="K27" s="31"/>
      <c r="L27" s="31"/>
      <c r="M27" s="31"/>
      <c r="N27" s="31"/>
      <c r="O27" s="31"/>
      <c r="P27" s="31"/>
      <c r="Q27" s="31"/>
      <c r="R27" s="31"/>
      <c r="S27" s="57"/>
      <c r="AU27" s="50"/>
      <c r="AX27" s="51"/>
    </row>
    <row r="28" spans="1:111" s="47" customFormat="1" x14ac:dyDescent="0.25">
      <c r="A28" s="43" t="s">
        <v>68</v>
      </c>
      <c r="B28" s="44"/>
      <c r="C28" s="44"/>
      <c r="D28" s="44"/>
      <c r="E28" s="44"/>
      <c r="F28" s="31"/>
      <c r="G28" s="31"/>
      <c r="H28" s="31"/>
      <c r="I28" s="31"/>
      <c r="J28" s="31"/>
      <c r="K28" s="31"/>
      <c r="L28" s="31"/>
      <c r="M28" s="31"/>
      <c r="N28" s="31"/>
      <c r="O28" s="31"/>
      <c r="P28" s="58"/>
      <c r="Q28" s="31"/>
      <c r="R28" s="31"/>
      <c r="AU28" s="53"/>
      <c r="AX28" s="51"/>
    </row>
    <row r="29" spans="1:111" s="47" customFormat="1" ht="14.25" x14ac:dyDescent="0.2">
      <c r="A29" s="43" t="s">
        <v>69</v>
      </c>
      <c r="B29" s="44"/>
      <c r="C29" s="44"/>
      <c r="D29" s="44"/>
      <c r="E29" s="44"/>
      <c r="F29" s="31"/>
      <c r="G29" s="31"/>
      <c r="H29" s="31"/>
      <c r="I29" s="31"/>
      <c r="J29" s="31"/>
      <c r="K29" s="31"/>
      <c r="L29" s="31"/>
      <c r="M29" s="31"/>
      <c r="N29" s="31"/>
      <c r="O29" s="31"/>
      <c r="P29" s="58"/>
      <c r="Q29" s="31"/>
      <c r="R29" s="31"/>
      <c r="AX29" s="51"/>
    </row>
    <row r="30" spans="1:111" s="47" customFormat="1" ht="14.25" x14ac:dyDescent="0.2">
      <c r="A30" s="43" t="s">
        <v>70</v>
      </c>
      <c r="B30" s="44"/>
      <c r="C30" s="44"/>
      <c r="D30" s="44"/>
      <c r="E30" s="44"/>
      <c r="F30" s="31"/>
      <c r="G30" s="31"/>
      <c r="H30" s="31"/>
      <c r="I30" s="31"/>
      <c r="J30" s="31"/>
      <c r="K30" s="31"/>
      <c r="L30" s="31"/>
      <c r="M30" s="31"/>
      <c r="N30" s="31"/>
      <c r="O30" s="31"/>
      <c r="P30" s="58"/>
      <c r="Q30" s="31"/>
      <c r="R30" s="31"/>
      <c r="AX30" s="51"/>
    </row>
    <row r="31" spans="1:111" s="47" customFormat="1" ht="14.25" x14ac:dyDescent="0.2">
      <c r="A31" s="43" t="s">
        <v>71</v>
      </c>
      <c r="B31" s="44"/>
      <c r="C31" s="44"/>
      <c r="D31" s="44"/>
      <c r="E31" s="44"/>
      <c r="F31" s="31"/>
      <c r="G31" s="31"/>
      <c r="H31" s="31"/>
      <c r="I31" s="31"/>
      <c r="J31" s="31"/>
      <c r="K31" s="31"/>
      <c r="L31" s="31"/>
      <c r="M31" s="31"/>
      <c r="N31" s="31"/>
      <c r="O31" s="31"/>
      <c r="P31" s="58"/>
      <c r="Q31" s="31"/>
      <c r="R31" s="31"/>
      <c r="AX31" s="51"/>
    </row>
    <row r="32" spans="1:111" s="47" customFormat="1" ht="14.25" x14ac:dyDescent="0.2">
      <c r="A32" s="43" t="s">
        <v>72</v>
      </c>
      <c r="B32" s="44"/>
      <c r="C32" s="44"/>
      <c r="D32" s="44"/>
      <c r="E32" s="44"/>
      <c r="F32" s="31"/>
      <c r="G32" s="31"/>
      <c r="H32" s="31"/>
      <c r="I32" s="31"/>
      <c r="J32" s="31"/>
      <c r="K32" s="31"/>
      <c r="L32" s="31"/>
      <c r="M32" s="31"/>
      <c r="N32" s="31"/>
      <c r="O32" s="31"/>
      <c r="P32" s="58"/>
      <c r="Q32" s="31"/>
      <c r="R32" s="31"/>
      <c r="AX32" s="51"/>
    </row>
    <row r="33" spans="1:50" s="47" customFormat="1" ht="15.75" customHeight="1" x14ac:dyDescent="0.2">
      <c r="A33" s="43" t="s">
        <v>73</v>
      </c>
      <c r="B33" s="44"/>
      <c r="C33" s="44"/>
      <c r="D33" s="44"/>
      <c r="E33" s="44"/>
      <c r="F33" s="31"/>
      <c r="G33" s="31"/>
      <c r="H33" s="31"/>
      <c r="I33" s="31"/>
      <c r="J33" s="31"/>
      <c r="K33" s="31"/>
      <c r="L33" s="31"/>
      <c r="M33" s="31"/>
      <c r="N33" s="31"/>
      <c r="O33" s="31"/>
      <c r="P33" s="58"/>
      <c r="Q33" s="31"/>
      <c r="R33" s="31"/>
      <c r="AX33" s="51"/>
    </row>
    <row r="34" spans="1:50" s="47" customFormat="1" x14ac:dyDescent="0.25">
      <c r="A34" s="43" t="s">
        <v>74</v>
      </c>
      <c r="B34" s="44"/>
      <c r="C34" s="44"/>
      <c r="D34" s="44"/>
      <c r="E34" s="44"/>
      <c r="F34" s="31"/>
      <c r="G34" s="31"/>
      <c r="H34" s="31"/>
      <c r="I34" s="31"/>
      <c r="J34" s="31"/>
      <c r="K34" s="31"/>
      <c r="L34" s="31"/>
      <c r="M34" s="31"/>
      <c r="N34" s="31"/>
      <c r="O34" s="31"/>
      <c r="P34" s="58"/>
      <c r="Q34" s="31"/>
      <c r="R34" s="31"/>
      <c r="S34" s="59"/>
      <c r="AX34" s="51"/>
    </row>
    <row r="35" spans="1:50" ht="12.75" customHeight="1" x14ac:dyDescent="0.25">
      <c r="A35" s="43"/>
      <c r="B35" s="44"/>
      <c r="C35" s="44"/>
      <c r="D35" s="44"/>
      <c r="E35" s="44"/>
      <c r="F35" s="44"/>
      <c r="G35" s="44"/>
      <c r="H35" s="44"/>
      <c r="I35" s="44"/>
      <c r="J35" s="31"/>
      <c r="K35" s="31"/>
      <c r="L35" s="31"/>
      <c r="M35" s="31"/>
      <c r="N35" s="31"/>
      <c r="O35" s="31"/>
      <c r="P35" s="31"/>
      <c r="Q35" s="31"/>
      <c r="R35" s="31"/>
      <c r="S35" s="31"/>
      <c r="T35" s="31"/>
      <c r="U35" s="58"/>
      <c r="V35" s="58"/>
      <c r="AA35" s="47"/>
    </row>
    <row r="36" spans="1:50" x14ac:dyDescent="0.25">
      <c r="A36" s="60" t="s">
        <v>75</v>
      </c>
      <c r="B36" s="61"/>
      <c r="C36" s="61"/>
      <c r="D36" s="61"/>
      <c r="E36" s="61"/>
      <c r="F36" s="61"/>
      <c r="G36" s="61"/>
      <c r="H36" s="61"/>
      <c r="I36" s="61"/>
      <c r="J36" s="31"/>
      <c r="K36" s="31"/>
      <c r="L36" s="31"/>
      <c r="M36" s="31"/>
      <c r="N36" s="31"/>
      <c r="O36" s="31"/>
      <c r="P36" s="31"/>
      <c r="Q36" s="31"/>
      <c r="R36" s="31"/>
      <c r="S36" s="31"/>
      <c r="T36" s="31"/>
      <c r="U36" s="58"/>
      <c r="V36" s="58"/>
      <c r="AA36" s="47"/>
    </row>
    <row r="37" spans="1:50" ht="18" customHeight="1" x14ac:dyDescent="0.25">
      <c r="A37" s="62" t="s">
        <v>76</v>
      </c>
      <c r="B37" s="63"/>
      <c r="C37" s="63"/>
      <c r="D37" s="63"/>
      <c r="E37" s="63"/>
      <c r="F37" s="63"/>
      <c r="G37" s="63"/>
      <c r="H37" s="63"/>
      <c r="I37" s="63"/>
      <c r="J37" s="63"/>
      <c r="K37" s="63"/>
      <c r="L37" s="63"/>
      <c r="M37" s="63"/>
      <c r="N37" s="63"/>
      <c r="O37" s="63"/>
      <c r="P37" s="63"/>
      <c r="Q37" s="63"/>
      <c r="R37" s="63"/>
      <c r="S37" s="63"/>
      <c r="T37" s="63"/>
      <c r="U37" s="63"/>
      <c r="V37" s="63"/>
      <c r="AA37" s="58"/>
    </row>
    <row r="38" spans="1:50" x14ac:dyDescent="0.25">
      <c r="A38" s="64" t="s">
        <v>77</v>
      </c>
      <c r="B38" s="63"/>
      <c r="C38" s="63"/>
      <c r="D38" s="63"/>
      <c r="E38" s="63"/>
      <c r="F38" s="63"/>
      <c r="G38" s="63"/>
      <c r="H38" s="63"/>
      <c r="I38" s="63"/>
      <c r="J38" s="63"/>
      <c r="K38" s="63"/>
      <c r="L38" s="63"/>
      <c r="M38" s="63"/>
      <c r="N38" s="63"/>
      <c r="O38" s="63"/>
      <c r="P38" s="63"/>
      <c r="Q38" s="63"/>
      <c r="R38" s="63"/>
      <c r="S38" s="63"/>
      <c r="T38" s="63"/>
      <c r="U38" s="63"/>
      <c r="V38" s="63"/>
      <c r="AA38" s="58"/>
    </row>
    <row r="39" spans="1:50" x14ac:dyDescent="0.25">
      <c r="A39" s="64" t="s">
        <v>78</v>
      </c>
      <c r="B39" s="63"/>
      <c r="C39" s="63"/>
      <c r="D39" s="63"/>
      <c r="E39" s="63"/>
      <c r="F39" s="63"/>
      <c r="G39" s="63"/>
      <c r="H39" s="63"/>
      <c r="I39" s="63"/>
      <c r="J39" s="63"/>
      <c r="K39" s="63"/>
      <c r="L39" s="63"/>
      <c r="M39" s="63"/>
      <c r="N39" s="63"/>
      <c r="O39" s="63"/>
      <c r="P39" s="63"/>
      <c r="Q39" s="63"/>
      <c r="R39" s="63"/>
      <c r="S39" s="63"/>
      <c r="T39" s="63"/>
      <c r="U39" s="63"/>
      <c r="V39" s="63"/>
      <c r="AA39" s="63"/>
    </row>
    <row r="40" spans="1:50" x14ac:dyDescent="0.25">
      <c r="AA40" s="63"/>
    </row>
    <row r="41" spans="1:50" x14ac:dyDescent="0.25">
      <c r="AA41" s="63"/>
    </row>
    <row r="43" spans="1:50" x14ac:dyDescent="0.25">
      <c r="A43" s="65"/>
      <c r="B43" s="44"/>
      <c r="C43" s="44"/>
      <c r="D43" s="44"/>
      <c r="E43" s="44"/>
      <c r="F43" s="31"/>
      <c r="G43" s="31"/>
      <c r="H43" s="31"/>
      <c r="I43" s="31"/>
      <c r="J43" s="31"/>
      <c r="K43" s="31"/>
      <c r="L43" s="31"/>
      <c r="M43" s="31"/>
      <c r="N43" s="31"/>
      <c r="O43" s="45"/>
      <c r="P43" s="45"/>
      <c r="Q43" s="45"/>
      <c r="R43" s="45"/>
      <c r="S43" s="46"/>
      <c r="T43" s="47"/>
      <c r="U43" s="47"/>
      <c r="V43" s="45"/>
      <c r="W43" s="46"/>
      <c r="X43" s="46"/>
      <c r="Y43" s="46"/>
      <c r="Z43" s="46"/>
      <c r="AB43" s="47"/>
      <c r="AC43" s="47"/>
      <c r="AD43" s="47"/>
    </row>
    <row r="44" spans="1:50" x14ac:dyDescent="0.25">
      <c r="A44" s="65"/>
      <c r="B44" s="44"/>
      <c r="C44" s="44"/>
      <c r="D44" s="44"/>
      <c r="E44" s="44"/>
      <c r="F44" s="31"/>
      <c r="G44" s="31"/>
      <c r="H44" s="31"/>
      <c r="I44" s="31"/>
      <c r="J44" s="31"/>
      <c r="K44" s="31"/>
      <c r="L44" s="31"/>
      <c r="M44" s="31"/>
      <c r="N44" s="31"/>
      <c r="O44" s="45"/>
      <c r="P44" s="45"/>
      <c r="Q44" s="45"/>
      <c r="R44" s="45"/>
      <c r="S44" s="46"/>
      <c r="T44" s="47"/>
      <c r="U44" s="47"/>
      <c r="V44" s="45"/>
      <c r="W44" s="46"/>
      <c r="X44" s="46"/>
      <c r="Y44" s="46"/>
      <c r="Z44" s="46"/>
      <c r="AB44" s="47"/>
      <c r="AC44" s="47"/>
      <c r="AD44" s="47"/>
    </row>
    <row r="45" spans="1:50" x14ac:dyDescent="0.25">
      <c r="A45" s="65"/>
      <c r="B45" s="44"/>
      <c r="C45" s="44"/>
      <c r="D45" s="44"/>
      <c r="E45" s="44"/>
      <c r="F45" s="31"/>
      <c r="G45" s="31"/>
      <c r="H45" s="31"/>
      <c r="I45" s="31"/>
      <c r="J45" s="31"/>
      <c r="K45" s="31"/>
      <c r="L45" s="31"/>
      <c r="M45" s="31"/>
      <c r="N45" s="31"/>
      <c r="O45" s="45"/>
      <c r="P45" s="45"/>
      <c r="Q45" s="45"/>
      <c r="R45" s="45"/>
      <c r="S45" s="46"/>
      <c r="T45" s="47"/>
      <c r="U45" s="47"/>
      <c r="V45" s="45"/>
      <c r="W45" s="46"/>
      <c r="X45" s="46"/>
      <c r="Y45" s="46"/>
      <c r="Z45" s="46"/>
      <c r="AB45" s="47"/>
      <c r="AC45" s="47"/>
      <c r="AD45" s="47"/>
    </row>
    <row r="46" spans="1:50" x14ac:dyDescent="0.25">
      <c r="A46" s="65"/>
      <c r="B46" s="44"/>
      <c r="C46" s="44"/>
      <c r="D46" s="44"/>
      <c r="E46" s="44"/>
      <c r="F46" s="31"/>
      <c r="G46" s="31"/>
      <c r="H46" s="31"/>
      <c r="I46" s="31"/>
      <c r="J46" s="31"/>
      <c r="K46" s="31"/>
      <c r="L46" s="31"/>
      <c r="M46" s="31"/>
      <c r="N46" s="31"/>
      <c r="O46" s="54"/>
      <c r="P46" s="54"/>
      <c r="Q46" s="54"/>
      <c r="R46" s="54"/>
      <c r="S46" s="54"/>
      <c r="T46" s="47"/>
      <c r="U46" s="47"/>
      <c r="V46" s="54"/>
      <c r="W46" s="54"/>
      <c r="X46" s="54"/>
      <c r="Y46" s="54"/>
      <c r="Z46" s="54"/>
      <c r="AB46" s="47"/>
      <c r="AC46" s="47"/>
      <c r="AD46" s="47"/>
    </row>
    <row r="47" spans="1:50" x14ac:dyDescent="0.25">
      <c r="A47" s="65"/>
      <c r="B47" s="44"/>
      <c r="C47" s="44"/>
      <c r="D47" s="44"/>
      <c r="E47" s="44"/>
      <c r="F47" s="31"/>
      <c r="G47" s="31"/>
      <c r="H47" s="31"/>
      <c r="I47" s="31"/>
      <c r="J47" s="31"/>
      <c r="K47" s="31"/>
      <c r="L47" s="31"/>
      <c r="M47" s="31"/>
      <c r="N47" s="31"/>
      <c r="O47" s="31"/>
      <c r="P47" s="31"/>
      <c r="Q47" s="31"/>
      <c r="R47" s="31"/>
      <c r="S47" s="57"/>
      <c r="T47" s="47"/>
      <c r="U47" s="47"/>
      <c r="V47" s="31"/>
      <c r="W47" s="57"/>
      <c r="X47" s="57"/>
      <c r="Y47" s="57"/>
      <c r="Z47" s="57"/>
      <c r="AB47" s="47"/>
      <c r="AC47" s="47"/>
      <c r="AD47" s="47"/>
    </row>
    <row r="48" spans="1:50" x14ac:dyDescent="0.25">
      <c r="A48" s="65"/>
      <c r="B48" s="44"/>
      <c r="C48" s="44"/>
      <c r="D48" s="44"/>
      <c r="E48" s="44"/>
      <c r="F48" s="31"/>
      <c r="G48" s="31"/>
      <c r="H48" s="31"/>
      <c r="I48" s="31"/>
      <c r="J48" s="31"/>
      <c r="K48" s="31"/>
      <c r="L48" s="31"/>
      <c r="M48" s="31"/>
      <c r="N48" s="31"/>
      <c r="O48" s="31"/>
      <c r="P48" s="58"/>
      <c r="Q48" s="31"/>
      <c r="R48" s="31"/>
      <c r="S48" s="47"/>
      <c r="T48" s="47"/>
      <c r="U48" s="47"/>
      <c r="V48" s="31"/>
      <c r="W48" s="47"/>
      <c r="X48" s="47"/>
      <c r="Y48" s="47"/>
      <c r="Z48" s="47"/>
      <c r="AB48" s="47"/>
      <c r="AC48" s="47"/>
      <c r="AD48" s="47"/>
    </row>
    <row r="49" spans="1:30" x14ac:dyDescent="0.25">
      <c r="A49" s="65"/>
      <c r="B49" s="44"/>
      <c r="C49" s="44"/>
      <c r="D49" s="44"/>
      <c r="E49" s="44"/>
      <c r="F49" s="44"/>
      <c r="G49" s="44"/>
      <c r="H49" s="44"/>
      <c r="I49" s="44"/>
      <c r="J49" s="31"/>
      <c r="K49" s="31"/>
      <c r="L49" s="31"/>
      <c r="M49" s="31"/>
      <c r="N49" s="31"/>
      <c r="O49" s="31"/>
      <c r="P49" s="31"/>
      <c r="Q49" s="31"/>
      <c r="R49" s="31"/>
      <c r="S49" s="31"/>
      <c r="T49" s="31"/>
      <c r="U49" s="58"/>
      <c r="V49" s="31"/>
      <c r="W49" s="31"/>
      <c r="X49" s="31"/>
      <c r="Y49" s="31"/>
      <c r="Z49" s="31"/>
      <c r="AB49" s="31"/>
      <c r="AC49" s="31"/>
      <c r="AD49" s="58"/>
    </row>
    <row r="50" spans="1:30" x14ac:dyDescent="0.25">
      <c r="A50" s="65"/>
      <c r="B50" s="44"/>
      <c r="C50" s="44"/>
      <c r="D50" s="44"/>
      <c r="E50" s="44"/>
      <c r="F50" s="31"/>
      <c r="G50" s="31"/>
      <c r="H50" s="31"/>
      <c r="I50" s="31"/>
      <c r="J50" s="31"/>
      <c r="K50" s="31"/>
      <c r="L50" s="31"/>
      <c r="M50" s="31"/>
      <c r="N50" s="31"/>
      <c r="O50" s="31"/>
      <c r="P50" s="58"/>
      <c r="Q50" s="31"/>
      <c r="R50" s="31"/>
      <c r="S50" s="47"/>
      <c r="T50" s="47"/>
      <c r="U50" s="47"/>
      <c r="V50" s="31"/>
      <c r="W50" s="47"/>
      <c r="X50" s="47"/>
      <c r="Y50" s="47"/>
      <c r="Z50" s="47"/>
      <c r="AB50" s="47"/>
      <c r="AC50" s="47"/>
      <c r="AD50" s="47"/>
    </row>
    <row r="51" spans="1:30" x14ac:dyDescent="0.25">
      <c r="A51" s="65"/>
      <c r="B51" s="44"/>
      <c r="C51" s="44"/>
      <c r="D51" s="44"/>
      <c r="E51" s="44"/>
      <c r="F51" s="31"/>
      <c r="G51" s="31"/>
      <c r="H51" s="31"/>
      <c r="I51" s="31"/>
      <c r="J51" s="31"/>
      <c r="K51" s="31"/>
      <c r="L51" s="31"/>
      <c r="M51" s="31"/>
      <c r="N51" s="31"/>
      <c r="O51" s="31"/>
      <c r="P51" s="58"/>
      <c r="Q51" s="31"/>
      <c r="R51" s="31"/>
      <c r="S51" s="47"/>
      <c r="T51" s="47"/>
      <c r="U51" s="47"/>
      <c r="V51" s="31"/>
      <c r="W51" s="47"/>
      <c r="X51" s="47"/>
      <c r="Y51" s="47"/>
      <c r="Z51" s="47"/>
      <c r="AB51" s="47"/>
      <c r="AC51" s="47"/>
      <c r="AD51" s="47"/>
    </row>
    <row r="52" spans="1:30" x14ac:dyDescent="0.25">
      <c r="A52" s="65"/>
      <c r="B52" s="44"/>
      <c r="C52" s="44"/>
      <c r="D52" s="44"/>
      <c r="E52" s="44"/>
      <c r="F52" s="31"/>
      <c r="G52" s="31"/>
      <c r="H52" s="31"/>
      <c r="I52" s="31"/>
      <c r="J52" s="31"/>
      <c r="K52" s="31"/>
      <c r="L52" s="31"/>
      <c r="M52" s="31"/>
      <c r="N52" s="31"/>
      <c r="O52" s="31"/>
      <c r="P52" s="58"/>
      <c r="Q52" s="31"/>
      <c r="R52" s="31"/>
      <c r="S52" s="47"/>
      <c r="T52" s="47"/>
      <c r="U52" s="47"/>
      <c r="V52" s="31"/>
      <c r="W52" s="47"/>
      <c r="X52" s="47"/>
      <c r="Y52" s="47"/>
      <c r="Z52" s="47"/>
      <c r="AB52" s="47"/>
      <c r="AC52" s="47"/>
      <c r="AD52" s="47"/>
    </row>
    <row r="53" spans="1:30" x14ac:dyDescent="0.25">
      <c r="A53" s="65"/>
      <c r="B53" s="44"/>
      <c r="C53" s="44"/>
      <c r="D53" s="44"/>
      <c r="E53" s="44"/>
      <c r="F53" s="31"/>
      <c r="G53" s="31"/>
      <c r="H53" s="31"/>
      <c r="I53" s="31"/>
      <c r="J53" s="31"/>
      <c r="K53" s="31"/>
      <c r="L53" s="31"/>
      <c r="M53" s="31"/>
      <c r="N53" s="31"/>
      <c r="O53" s="31"/>
      <c r="P53" s="58"/>
      <c r="Q53" s="31"/>
      <c r="R53" s="31"/>
      <c r="S53" s="59"/>
      <c r="T53" s="47"/>
      <c r="U53" s="47"/>
      <c r="V53" s="31"/>
      <c r="W53" s="59"/>
      <c r="X53" s="59"/>
      <c r="Y53" s="59"/>
      <c r="Z53" s="59"/>
      <c r="AB53" s="47"/>
      <c r="AC53" s="47"/>
      <c r="AD53" s="47"/>
    </row>
    <row r="54" spans="1:30" x14ac:dyDescent="0.25">
      <c r="A54" s="65"/>
      <c r="B54" s="44"/>
      <c r="C54" s="44"/>
      <c r="D54" s="44"/>
      <c r="E54" s="44"/>
      <c r="F54" s="44"/>
      <c r="G54" s="44"/>
      <c r="H54" s="44"/>
      <c r="I54" s="44"/>
      <c r="J54" s="31"/>
      <c r="K54" s="31"/>
      <c r="L54" s="31"/>
      <c r="M54" s="31"/>
      <c r="N54" s="31"/>
      <c r="O54" s="31"/>
      <c r="P54" s="31"/>
      <c r="Q54" s="31"/>
      <c r="R54" s="31"/>
      <c r="S54" s="31"/>
      <c r="T54" s="31"/>
      <c r="U54" s="58"/>
    </row>
    <row r="55" spans="1:30" x14ac:dyDescent="0.25">
      <c r="A55" s="66"/>
      <c r="B55" s="61"/>
      <c r="C55" s="61"/>
      <c r="D55" s="61"/>
      <c r="E55" s="61"/>
      <c r="F55" s="61"/>
      <c r="G55" s="61"/>
      <c r="H55" s="61"/>
      <c r="I55" s="61"/>
      <c r="J55" s="31"/>
      <c r="K55" s="31"/>
      <c r="L55" s="31"/>
      <c r="M55" s="31"/>
      <c r="N55" s="31"/>
      <c r="O55" s="31"/>
      <c r="P55" s="31"/>
      <c r="Q55" s="31"/>
      <c r="R55" s="31"/>
      <c r="S55" s="31"/>
      <c r="T55" s="31"/>
      <c r="U55" s="58"/>
    </row>
    <row r="56" spans="1:30" x14ac:dyDescent="0.25">
      <c r="A56" s="67"/>
      <c r="B56" s="63"/>
      <c r="C56" s="63"/>
      <c r="D56" s="63"/>
      <c r="E56" s="63"/>
      <c r="F56" s="63"/>
      <c r="G56" s="63"/>
      <c r="H56" s="63"/>
      <c r="I56" s="63"/>
      <c r="J56" s="63"/>
      <c r="K56" s="63"/>
      <c r="L56" s="63"/>
      <c r="M56" s="63"/>
      <c r="N56" s="63"/>
      <c r="O56" s="63"/>
      <c r="P56" s="63"/>
      <c r="Q56" s="63"/>
      <c r="R56" s="63"/>
      <c r="S56" s="63"/>
      <c r="T56" s="63"/>
      <c r="U56" s="63"/>
    </row>
    <row r="57" spans="1:30" x14ac:dyDescent="0.25">
      <c r="A57" s="68"/>
      <c r="B57" s="63"/>
      <c r="C57" s="63"/>
      <c r="D57" s="63"/>
      <c r="E57" s="63"/>
      <c r="F57" s="63"/>
      <c r="G57" s="63"/>
      <c r="H57" s="63"/>
      <c r="I57" s="63"/>
      <c r="J57" s="63"/>
      <c r="K57" s="63"/>
      <c r="L57" s="63"/>
      <c r="M57" s="63"/>
      <c r="N57" s="63"/>
      <c r="O57" s="63"/>
      <c r="P57" s="63"/>
      <c r="Q57" s="63"/>
      <c r="R57" s="63"/>
      <c r="S57" s="63"/>
      <c r="T57" s="63"/>
      <c r="U57" s="63"/>
    </row>
    <row r="58" spans="1:30" x14ac:dyDescent="0.25">
      <c r="A58" s="68"/>
      <c r="B58" s="63"/>
      <c r="C58" s="63"/>
      <c r="D58" s="63"/>
      <c r="E58" s="63"/>
      <c r="F58" s="63"/>
      <c r="G58" s="63"/>
      <c r="H58" s="63"/>
      <c r="I58" s="63"/>
      <c r="J58" s="63"/>
      <c r="K58" s="63"/>
      <c r="L58" s="63"/>
      <c r="M58" s="63"/>
      <c r="N58" s="63"/>
      <c r="O58" s="63"/>
      <c r="P58" s="63"/>
      <c r="Q58" s="63"/>
      <c r="R58" s="63"/>
      <c r="S58" s="63"/>
      <c r="T58" s="63"/>
      <c r="U58" s="63"/>
    </row>
  </sheetData>
  <mergeCells count="17">
    <mergeCell ref="AL9:AO9"/>
    <mergeCell ref="A5:AW5"/>
    <mergeCell ref="A6:AW6"/>
    <mergeCell ref="A7:AW7"/>
    <mergeCell ref="AP9:AS9"/>
    <mergeCell ref="A8:R8"/>
    <mergeCell ref="A9:A10"/>
    <mergeCell ref="B9:E9"/>
    <mergeCell ref="F9:I9"/>
    <mergeCell ref="J9:M9"/>
    <mergeCell ref="N9:Q9"/>
    <mergeCell ref="R9:U9"/>
    <mergeCell ref="AT9:AW9"/>
    <mergeCell ref="V9:Y9"/>
    <mergeCell ref="Z9:AC9"/>
    <mergeCell ref="AD9:AG9"/>
    <mergeCell ref="AH9:AK9"/>
  </mergeCells>
  <printOptions horizontalCentered="1"/>
  <pageMargins left="0" right="0" top="0.5" bottom="0.5" header="0.3" footer="0.3"/>
  <pageSetup paperSize="5"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530CA-168E-481D-BF37-E443F1D12E2D}">
  <dimension ref="A1:CT46"/>
  <sheetViews>
    <sheetView showGridLines="0" zoomScale="90" zoomScaleNormal="90" workbookViewId="0">
      <pane xSplit="1" ySplit="9" topLeftCell="X10" activePane="bottomRight" state="frozen"/>
      <selection pane="topRight"/>
      <selection pane="bottomLeft"/>
      <selection pane="bottomRight"/>
    </sheetView>
  </sheetViews>
  <sheetFormatPr defaultColWidth="9.140625" defaultRowHeight="15" x14ac:dyDescent="0.25"/>
  <cols>
    <col min="1" max="1" width="47.85546875" customWidth="1"/>
    <col min="26" max="27" width="9.85546875" bestFit="1" customWidth="1"/>
    <col min="28" max="32" width="9.140625" customWidth="1"/>
    <col min="33" max="33" width="10.140625" customWidth="1"/>
    <col min="35" max="45" width="9.140625" customWidth="1"/>
    <col min="46" max="46" width="7.85546875" customWidth="1"/>
    <col min="47" max="47" width="8.140625" customWidth="1"/>
    <col min="48" max="51" width="9.140625" customWidth="1"/>
    <col min="53" max="53" width="9.140625" style="11"/>
  </cols>
  <sheetData>
    <row r="1" spans="1:98" x14ac:dyDescent="0.25">
      <c r="A1" s="1"/>
      <c r="B1" s="1"/>
      <c r="C1" s="1"/>
      <c r="D1" s="1"/>
      <c r="E1" s="1"/>
      <c r="F1" s="1"/>
      <c r="G1" s="1"/>
      <c r="H1" s="1"/>
      <c r="I1" s="1"/>
      <c r="J1" s="1"/>
      <c r="K1" s="1"/>
      <c r="L1" s="1"/>
      <c r="M1" s="1"/>
      <c r="N1" s="1"/>
      <c r="O1" s="1"/>
      <c r="P1" s="1"/>
      <c r="Q1" s="1"/>
      <c r="R1" s="1"/>
      <c r="S1" s="1"/>
      <c r="T1" s="1"/>
      <c r="U1" s="1"/>
      <c r="V1" s="1"/>
      <c r="Z1" s="1"/>
      <c r="AA1" s="1"/>
    </row>
    <row r="2" spans="1:98" x14ac:dyDescent="0.25">
      <c r="A2" s="1"/>
      <c r="B2" s="1"/>
      <c r="C2" s="1"/>
      <c r="D2" s="1"/>
      <c r="E2" s="1"/>
      <c r="F2" s="1"/>
      <c r="G2" s="1"/>
      <c r="H2" s="1"/>
      <c r="I2" s="1"/>
      <c r="J2" s="1"/>
      <c r="K2" s="1"/>
      <c r="L2" s="1"/>
      <c r="M2" s="1"/>
      <c r="N2" s="1"/>
      <c r="O2" s="1"/>
      <c r="P2" s="1"/>
      <c r="Q2" s="1"/>
      <c r="R2" s="1"/>
      <c r="S2" s="1"/>
      <c r="T2" s="1"/>
      <c r="U2" s="1"/>
      <c r="V2" s="1"/>
      <c r="Z2" s="1"/>
      <c r="AA2" s="1"/>
    </row>
    <row r="3" spans="1:98" ht="19.5" x14ac:dyDescent="0.25">
      <c r="A3" s="4"/>
      <c r="B3" s="4"/>
      <c r="C3" s="4"/>
      <c r="D3" s="4"/>
      <c r="E3" s="4"/>
      <c r="F3" s="4"/>
      <c r="G3" s="4"/>
      <c r="H3" s="4"/>
      <c r="I3" s="4"/>
      <c r="J3" s="4"/>
      <c r="K3" s="4"/>
      <c r="L3" s="4"/>
      <c r="M3" s="4"/>
      <c r="N3" s="4"/>
      <c r="O3" s="4"/>
      <c r="P3" s="5"/>
      <c r="Q3" s="5"/>
      <c r="R3" s="5"/>
      <c r="S3" s="5"/>
      <c r="T3" s="5"/>
      <c r="U3" s="5"/>
      <c r="V3" s="5"/>
      <c r="Z3" s="5"/>
      <c r="AA3" s="5"/>
    </row>
    <row r="4" spans="1:98" ht="18" x14ac:dyDescent="0.25">
      <c r="A4" s="6"/>
      <c r="B4" s="6"/>
      <c r="C4" s="6"/>
      <c r="D4" s="6"/>
      <c r="E4" s="6"/>
      <c r="F4" s="6"/>
      <c r="G4" s="6"/>
      <c r="H4" s="6"/>
      <c r="I4" s="6"/>
      <c r="J4" s="6"/>
      <c r="K4" s="6"/>
      <c r="L4" s="6"/>
      <c r="M4" s="6"/>
      <c r="N4" s="6"/>
      <c r="O4" s="6"/>
      <c r="P4" s="1"/>
      <c r="Q4" s="1"/>
      <c r="R4" s="1"/>
      <c r="S4" s="1"/>
      <c r="T4" s="1"/>
      <c r="U4" s="1"/>
      <c r="V4" s="1"/>
      <c r="Z4" s="1"/>
      <c r="AA4" s="1"/>
    </row>
    <row r="5" spans="1:98" ht="22.5" customHeight="1" x14ac:dyDescent="0.25">
      <c r="A5" s="95" t="s">
        <v>0</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row>
    <row r="6" spans="1:98" ht="18" x14ac:dyDescent="0.25">
      <c r="A6" s="95" t="s">
        <v>1</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row>
    <row r="7" spans="1:98" ht="15.75" x14ac:dyDescent="0.25">
      <c r="A7" s="96" t="s">
        <v>79</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row>
    <row r="8" spans="1:98" ht="15.75" thickBot="1" x14ac:dyDescent="0.3">
      <c r="A8" s="97"/>
      <c r="B8" s="97"/>
      <c r="C8" s="97"/>
      <c r="D8" s="97"/>
      <c r="E8" s="97"/>
      <c r="F8" s="97"/>
      <c r="G8" s="97"/>
      <c r="H8" s="97"/>
      <c r="I8" s="97"/>
      <c r="J8" s="97"/>
      <c r="K8" s="97"/>
      <c r="L8" s="97"/>
      <c r="M8" s="97"/>
      <c r="N8" s="97"/>
      <c r="O8" s="97"/>
      <c r="P8" s="97"/>
      <c r="Q8" s="97"/>
      <c r="R8" s="97"/>
      <c r="S8" s="7"/>
      <c r="T8" s="7"/>
      <c r="U8" s="7"/>
      <c r="V8" s="7"/>
      <c r="Z8" s="7"/>
      <c r="AA8" s="7"/>
    </row>
    <row r="9" spans="1:98" ht="15.75" thickBot="1" x14ac:dyDescent="0.3">
      <c r="A9" s="98" t="s">
        <v>3</v>
      </c>
      <c r="B9" s="92">
        <v>2013</v>
      </c>
      <c r="C9" s="93"/>
      <c r="D9" s="93"/>
      <c r="E9" s="100"/>
      <c r="F9" s="92">
        <v>2014</v>
      </c>
      <c r="G9" s="93"/>
      <c r="H9" s="93"/>
      <c r="I9" s="93"/>
      <c r="J9" s="92">
        <v>2015</v>
      </c>
      <c r="K9" s="93"/>
      <c r="L9" s="93"/>
      <c r="M9" s="94"/>
      <c r="N9" s="93">
        <v>2016</v>
      </c>
      <c r="O9" s="93"/>
      <c r="P9" s="93"/>
      <c r="Q9" s="93"/>
      <c r="R9" s="92">
        <v>2017</v>
      </c>
      <c r="S9" s="93"/>
      <c r="T9" s="93"/>
      <c r="U9" s="93"/>
      <c r="V9" s="92">
        <v>2018</v>
      </c>
      <c r="W9" s="93"/>
      <c r="X9" s="93"/>
      <c r="Y9" s="93"/>
      <c r="Z9" s="92">
        <v>2019</v>
      </c>
      <c r="AA9" s="93"/>
      <c r="AB9" s="93"/>
      <c r="AC9" s="94"/>
      <c r="AD9" s="92">
        <v>2020</v>
      </c>
      <c r="AE9" s="93"/>
      <c r="AF9" s="93"/>
      <c r="AG9" s="94"/>
      <c r="AH9" s="92">
        <v>2021</v>
      </c>
      <c r="AI9" s="93"/>
      <c r="AJ9" s="93"/>
      <c r="AK9" s="94"/>
      <c r="AL9" s="92">
        <v>2022</v>
      </c>
      <c r="AM9" s="93"/>
      <c r="AN9" s="93"/>
      <c r="AO9" s="94"/>
      <c r="AP9" s="92">
        <v>2023</v>
      </c>
      <c r="AQ9" s="93"/>
      <c r="AR9" s="93"/>
      <c r="AS9" s="94"/>
      <c r="AT9" s="92" t="s">
        <v>4</v>
      </c>
      <c r="AU9" s="93"/>
      <c r="AV9" s="93"/>
      <c r="AW9" s="94"/>
    </row>
    <row r="10" spans="1:98" ht="19.5" customHeight="1" thickBot="1" x14ac:dyDescent="0.3">
      <c r="A10" s="99"/>
      <c r="B10" s="8" t="s">
        <v>5</v>
      </c>
      <c r="C10" s="8" t="s">
        <v>6</v>
      </c>
      <c r="D10" s="8" t="s">
        <v>7</v>
      </c>
      <c r="E10" s="8" t="s">
        <v>8</v>
      </c>
      <c r="F10" s="8" t="s">
        <v>9</v>
      </c>
      <c r="G10" s="8" t="s">
        <v>10</v>
      </c>
      <c r="H10" s="8" t="s">
        <v>11</v>
      </c>
      <c r="I10" s="8" t="s">
        <v>12</v>
      </c>
      <c r="J10" s="8" t="s">
        <v>13</v>
      </c>
      <c r="K10" s="8" t="s">
        <v>14</v>
      </c>
      <c r="L10" s="8" t="s">
        <v>15</v>
      </c>
      <c r="M10" s="8" t="s">
        <v>16</v>
      </c>
      <c r="N10" s="8" t="s">
        <v>17</v>
      </c>
      <c r="O10" s="8" t="s">
        <v>18</v>
      </c>
      <c r="P10" s="8" t="s">
        <v>19</v>
      </c>
      <c r="Q10" s="8" t="s">
        <v>20</v>
      </c>
      <c r="R10" s="8" t="s">
        <v>21</v>
      </c>
      <c r="S10" s="8" t="s">
        <v>22</v>
      </c>
      <c r="T10" s="8" t="s">
        <v>23</v>
      </c>
      <c r="U10" s="9" t="s">
        <v>24</v>
      </c>
      <c r="V10" s="10" t="s">
        <v>25</v>
      </c>
      <c r="W10" s="10" t="s">
        <v>26</v>
      </c>
      <c r="X10" s="10" t="s">
        <v>27</v>
      </c>
      <c r="Y10" s="9" t="s">
        <v>28</v>
      </c>
      <c r="Z10" s="10" t="s">
        <v>29</v>
      </c>
      <c r="AA10" s="10" t="s">
        <v>30</v>
      </c>
      <c r="AB10" s="10" t="s">
        <v>31</v>
      </c>
      <c r="AC10" s="10" t="s">
        <v>32</v>
      </c>
      <c r="AD10" s="10" t="s">
        <v>33</v>
      </c>
      <c r="AE10" s="10" t="s">
        <v>34</v>
      </c>
      <c r="AF10" s="10" t="s">
        <v>35</v>
      </c>
      <c r="AG10" s="10" t="s">
        <v>36</v>
      </c>
      <c r="AH10" s="10" t="s">
        <v>37</v>
      </c>
      <c r="AI10" s="10" t="s">
        <v>38</v>
      </c>
      <c r="AJ10" s="10" t="s">
        <v>39</v>
      </c>
      <c r="AK10" s="10" t="s">
        <v>40</v>
      </c>
      <c r="AL10" s="10" t="s">
        <v>41</v>
      </c>
      <c r="AM10" s="10" t="s">
        <v>42</v>
      </c>
      <c r="AN10" s="10" t="s">
        <v>43</v>
      </c>
      <c r="AO10" s="10" t="s">
        <v>44</v>
      </c>
      <c r="AP10" s="10" t="s">
        <v>45</v>
      </c>
      <c r="AQ10" s="10" t="s">
        <v>46</v>
      </c>
      <c r="AR10" s="10" t="s">
        <v>47</v>
      </c>
      <c r="AS10" s="10" t="s">
        <v>48</v>
      </c>
      <c r="AT10" s="10" t="s">
        <v>49</v>
      </c>
      <c r="AU10" s="10" t="s">
        <v>50</v>
      </c>
      <c r="AV10" s="10" t="s">
        <v>51</v>
      </c>
      <c r="AW10" s="10" t="s">
        <v>52</v>
      </c>
    </row>
    <row r="11" spans="1:98" ht="28.5" customHeight="1" x14ac:dyDescent="0.25">
      <c r="A11" s="12" t="s">
        <v>53</v>
      </c>
      <c r="B11" s="69">
        <f>+'[1]Fuente (US$)'!B11/'Fuente (%PIB)'!B$22</f>
        <v>0.40886833788357863</v>
      </c>
      <c r="C11" s="69">
        <f>+'[1]Fuente (US$)'!C11/'Fuente (%PIB)'!C$22</f>
        <v>0.43732618640273124</v>
      </c>
      <c r="D11" s="69">
        <f>+'[1]Fuente (US$)'!D11/'Fuente (%PIB)'!D$22</f>
        <v>0.43805636537313863</v>
      </c>
      <c r="E11" s="69">
        <f>+'[1]Fuente (US$)'!E11/'Fuente (%PIB)'!E$22</f>
        <v>0.45066231541464785</v>
      </c>
      <c r="F11" s="70">
        <f>+'[1]Fuente (US$)'!F11/'Fuente (%PIB)'!F$22</f>
        <v>0.4235289308139138</v>
      </c>
      <c r="G11" s="70">
        <f>+'[1]Fuente (US$)'!G11/'Fuente (%PIB)'!G$22</f>
        <v>0.43940148941285118</v>
      </c>
      <c r="H11" s="70">
        <f>+'[1]Fuente (US$)'!H11/'Fuente (%PIB)'!H$22</f>
        <v>0.44993016270925174</v>
      </c>
      <c r="I11" s="70">
        <f>+'[1]Fuente (US$)'!I11/'Fuente (%PIB)'!I$22</f>
        <v>0.43608423618247844</v>
      </c>
      <c r="J11" s="70">
        <f>+'[1]Fuente (US$)'!J11/'Fuente (%PIB)'!J$22</f>
        <v>0.40814539976206898</v>
      </c>
      <c r="K11" s="70">
        <f>+'[1]Fuente (US$)'!K11/'Fuente (%PIB)'!K$22</f>
        <v>0.42241346953622921</v>
      </c>
      <c r="L11" s="70">
        <f>+'[1]Fuente (US$)'!L11/'Fuente (%PIB)'!L$22</f>
        <v>0.42784838996569774</v>
      </c>
      <c r="M11" s="70">
        <f>+'[1]Fuente (US$)'!M11/'Fuente (%PIB)'!M$22</f>
        <v>0.43012370143681572</v>
      </c>
      <c r="N11" s="70">
        <f>+'[1]Fuente (US$)'!N11/'Fuente (%PIB)'!N$22</f>
        <v>0.41906854207911315</v>
      </c>
      <c r="O11" s="70">
        <f>+'[1]Fuente (US$)'!O11/'Fuente (%PIB)'!O$22</f>
        <v>0.43281732291309544</v>
      </c>
      <c r="P11" s="70">
        <f>+'[1]Fuente (US$)'!P11/'Fuente (%PIB)'!P$22</f>
        <v>0.44623875182245909</v>
      </c>
      <c r="Q11" s="70">
        <f>+'[1]Fuente (US$)'!Q11/'Fuente (%PIB)'!Q$22</f>
        <v>0.45014321550399905</v>
      </c>
      <c r="R11" s="70">
        <f>+'[1]Fuente (US$)'!R11/'Fuente (%PIB)'!R$22</f>
        <v>0.44423883274838755</v>
      </c>
      <c r="S11" s="70">
        <f>+'[1]Fuente (US$)'!S11/'Fuente (%PIB)'!S$22</f>
        <v>0.46368162318082673</v>
      </c>
      <c r="T11" s="70">
        <f>+'[1]Fuente (US$)'!T11/'Fuente (%PIB)'!T$22</f>
        <v>0.45980781057458209</v>
      </c>
      <c r="U11" s="71">
        <f>+'[1]Fuente (US$)'!U11/'Fuente (%PIB)'!U$22</f>
        <v>0.46504495529483103</v>
      </c>
      <c r="V11" s="72">
        <f>+'[1]Fuente (US$)'!V11/'Fuente (%PIB)'!V$22</f>
        <v>0.45616806936352244</v>
      </c>
      <c r="W11" s="72">
        <f>+'[1]Fuente (US$)'!W11/'Fuente (%PIB)'!$Y$22</f>
        <v>0.45412170093819876</v>
      </c>
      <c r="X11" s="72">
        <f>+'[1]Fuente (US$)'!X11/'Fuente (%PIB)'!$Y$22</f>
        <v>0.47519050419106307</v>
      </c>
      <c r="Y11" s="73">
        <f>+'[1]Fuente (US$)'!Y11/'Fuente (%PIB)'!Y22</f>
        <v>0.47903878512435721</v>
      </c>
      <c r="Z11" s="73">
        <f>'Fuente (US$)'!Z11/'Fuente (%PIB)'!$Z$22</f>
        <v>0.47327708672408303</v>
      </c>
      <c r="AA11" s="72">
        <f>'Fuente (US$)'!AA11/'Fuente (%PIB)'!AA22</f>
        <v>0.50019166288927297</v>
      </c>
      <c r="AB11" s="72">
        <f>'Fuente (US$)'!AB11/'Fuente (%PIB)'!AB22</f>
        <v>0.4919582323372636</v>
      </c>
      <c r="AC11" s="72">
        <f>'Fuente (US$)'!AC11/'Fuente (%PIB)'!AC22</f>
        <v>0.50534439369177142</v>
      </c>
      <c r="AD11" s="72">
        <f>'Fuente (US$)'!AD11/'Fuente (%PIB)'!AD22</f>
        <v>0.60957687272450489</v>
      </c>
      <c r="AE11" s="72">
        <f>'Fuente (US$)'!AE11/'Fuente (%PIB)'!AE22</f>
        <v>0.59223247282091629</v>
      </c>
      <c r="AF11" s="72">
        <f>'Fuente (US$)'!AF11/'Fuente (%PIB)'!AF22</f>
        <v>0.65896187744652379</v>
      </c>
      <c r="AG11" s="72">
        <f>'Fuente (US$)'!AG11/'Fuente (%PIB)'!AG22</f>
        <v>0.69097984624947684</v>
      </c>
      <c r="AH11" s="73">
        <f>'Fuente (US$)'!AH11/'Fuente (%PIB)'!AH22</f>
        <v>0.62284171806779698</v>
      </c>
      <c r="AI11" s="73">
        <f>'Fuente (US$)'!AI11/'Fuente (%PIB)'!AI22</f>
        <v>0.63104305139752825</v>
      </c>
      <c r="AJ11" s="73">
        <f>'Fuente (US$)'!AJ11/'Fuente (%PIB)'!AJ22</f>
        <v>0.6378637306814412</v>
      </c>
      <c r="AK11" s="74">
        <f>'Fuente (US$)'!AK11/'Fuente (%PIB)'!AK22</f>
        <v>0.62629533416744299</v>
      </c>
      <c r="AL11" s="73">
        <f>'Fuente (US$)'!AL11/'Fuente (%PIB)'!AL22</f>
        <v>0.56549414585025515</v>
      </c>
      <c r="AM11" s="73">
        <f>'Fuente (US$)'!AM11/'Fuente (%PIB)'!AM22</f>
        <v>0.5909392620999504</v>
      </c>
      <c r="AN11" s="73">
        <f>'Fuente (US$)'!AN11/'Fuente (%PIB)'!AN22</f>
        <v>0.59651876327797293</v>
      </c>
      <c r="AO11" s="74">
        <f>'Fuente (US$)'!AO11/'Fuente (%PIB)'!AO22</f>
        <v>0.5856303140399598</v>
      </c>
      <c r="AP11" s="73">
        <f>'Fuente (US$)'!AP11/'Fuente (%PIB)'!AP22</f>
        <v>0.5912015823593556</v>
      </c>
      <c r="AQ11" s="73">
        <f>'Fuente (US$)'!AQ11/'Fuente (%PIB)'!AQ22</f>
        <v>0.59291690476836134</v>
      </c>
      <c r="AR11" s="73">
        <f>'Fuente (US$)'!AR11/'Fuente (%PIB)'!AR22</f>
        <v>0.60087424039601733</v>
      </c>
      <c r="AS11" s="74">
        <f>'Fuente (US$)'!AS11/'Fuente (%PIB)'!AS22</f>
        <v>0.5830002210504085</v>
      </c>
      <c r="AT11" s="73">
        <f>'Fuente (US$)'!AT11/'Fuente (%PIB)'!AT22</f>
        <v>0.58459697922372922</v>
      </c>
      <c r="AU11" s="73">
        <f>'Fuente (US$)'!AU11/'Fuente (%PIB)'!AU22</f>
        <v>0.58390733410550233</v>
      </c>
      <c r="AV11" s="73">
        <f>'Fuente (US$)'!AV11/'Fuente (%PIB)'!AV22</f>
        <v>0.59249499268260164</v>
      </c>
      <c r="AW11" s="74">
        <f>'Fuente (US$)'!AW11/'Fuente (%PIB)'!AW22</f>
        <v>0.57451152229196023</v>
      </c>
      <c r="AX11" s="11"/>
      <c r="AY11" s="11"/>
      <c r="AZ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row>
    <row r="12" spans="1:98" ht="10.5" customHeight="1" x14ac:dyDescent="0.25">
      <c r="A12" s="17"/>
      <c r="B12" s="18"/>
      <c r="C12" s="18"/>
      <c r="D12" s="18"/>
      <c r="E12" s="18"/>
      <c r="F12" s="19"/>
      <c r="G12" s="19"/>
      <c r="H12" s="19"/>
      <c r="I12" s="19"/>
      <c r="J12" s="19"/>
      <c r="K12" s="19"/>
      <c r="L12" s="19"/>
      <c r="M12" s="19"/>
      <c r="N12" s="19"/>
      <c r="O12" s="19"/>
      <c r="P12" s="19"/>
      <c r="Q12" s="19"/>
      <c r="R12" s="19"/>
      <c r="S12" s="19"/>
      <c r="T12" s="19"/>
      <c r="U12" s="20"/>
      <c r="V12" s="20"/>
      <c r="W12" s="20"/>
      <c r="X12" s="20"/>
      <c r="Y12" s="19"/>
      <c r="Z12" s="19"/>
      <c r="AA12" s="20"/>
      <c r="AB12" s="20"/>
      <c r="AC12" s="20"/>
      <c r="AD12" s="20"/>
      <c r="AE12" s="20"/>
      <c r="AF12" s="20"/>
      <c r="AG12" s="20"/>
      <c r="AH12" s="19"/>
      <c r="AI12" s="19"/>
      <c r="AJ12" s="19"/>
      <c r="AK12" s="75"/>
      <c r="AL12" s="19"/>
      <c r="AM12" s="19"/>
      <c r="AN12" s="19"/>
      <c r="AO12" s="75"/>
      <c r="AP12" s="19"/>
      <c r="AQ12" s="19"/>
      <c r="AR12" s="19"/>
      <c r="AS12" s="75"/>
      <c r="AT12" s="19"/>
      <c r="AU12" s="19"/>
      <c r="AV12" s="19"/>
      <c r="AW12" s="75"/>
      <c r="AX12" s="11"/>
      <c r="AY12" s="11"/>
      <c r="AZ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row>
    <row r="13" spans="1:98" ht="26.25" customHeight="1" x14ac:dyDescent="0.25">
      <c r="A13" s="23" t="s">
        <v>54</v>
      </c>
      <c r="B13" s="69">
        <f>+'[1]Fuente (US$)'!B13/'Fuente (%PIB)'!B$22</f>
        <v>0.22242239890490409</v>
      </c>
      <c r="C13" s="69">
        <f>+'[1]Fuente (US$)'!C13/'Fuente (%PIB)'!C$22</f>
        <v>0.23883548296679075</v>
      </c>
      <c r="D13" s="69">
        <f>+'[1]Fuente (US$)'!D13/'Fuente (%PIB)'!D$22</f>
        <v>0.23878924892717976</v>
      </c>
      <c r="E13" s="69">
        <f>+'[1]Fuente (US$)'!E13/'Fuente (%PIB)'!E$22</f>
        <v>0.25719517952402104</v>
      </c>
      <c r="F13" s="70">
        <f>+'[1]Fuente (US$)'!F13/'Fuente (%PIB)'!F$22</f>
        <v>0.23564987817822908</v>
      </c>
      <c r="G13" s="70">
        <f>+'[1]Fuente (US$)'!G13/'Fuente (%PIB)'!G$22</f>
        <v>0.25590281688325267</v>
      </c>
      <c r="H13" s="70">
        <f>+'[1]Fuente (US$)'!H13/'Fuente (%PIB)'!H$22</f>
        <v>0.25305393423448785</v>
      </c>
      <c r="I13" s="70">
        <f>+'[1]Fuente (US$)'!I13/'Fuente (%PIB)'!I$22</f>
        <v>0.25692877149058446</v>
      </c>
      <c r="J13" s="70">
        <f>+'[1]Fuente (US$)'!J13/'Fuente (%PIB)'!J$22</f>
        <v>0.22236993780932424</v>
      </c>
      <c r="K13" s="70">
        <f>+'[1]Fuente (US$)'!K13/'Fuente (%PIB)'!K$22</f>
        <v>0.2336903492927086</v>
      </c>
      <c r="L13" s="70">
        <f>+'[1]Fuente (US$)'!L13/'Fuente (%PIB)'!L$22</f>
        <v>0.23506171222132194</v>
      </c>
      <c r="M13" s="70">
        <f>+'[1]Fuente (US$)'!M13/'Fuente (%PIB)'!M$22</f>
        <v>0.23761213846624563</v>
      </c>
      <c r="N13" s="70">
        <f>+'[1]Fuente (US$)'!N13/'Fuente (%PIB)'!N$22</f>
        <v>0.23352731915968875</v>
      </c>
      <c r="O13" s="70">
        <f>+'[1]Fuente (US$)'!O13/'Fuente (%PIB)'!O$22</f>
        <v>0.23228654976798907</v>
      </c>
      <c r="P13" s="70">
        <f>+'[1]Fuente (US$)'!P13/'Fuente (%PIB)'!P$22</f>
        <v>0.23706747182834659</v>
      </c>
      <c r="Q13" s="70">
        <f>+'[1]Fuente (US$)'!Q13/'Fuente (%PIB)'!Q$22</f>
        <v>0.23983280361091119</v>
      </c>
      <c r="R13" s="70">
        <f>+'[1]Fuente (US$)'!R13/'Fuente (%PIB)'!R$22</f>
        <v>0.24047254080900551</v>
      </c>
      <c r="S13" s="70">
        <f>+'[1]Fuente (US$)'!S13/'Fuente (%PIB)'!S$22</f>
        <v>0.24591837156320373</v>
      </c>
      <c r="T13" s="70">
        <f>+'[1]Fuente (US$)'!T13/'Fuente (%PIB)'!T$22</f>
        <v>0.23954407540047654</v>
      </c>
      <c r="U13" s="71">
        <f>'Fuente (US$)'!U13/'Fuente (%PIB)'!U22</f>
        <v>0.23898174776408612</v>
      </c>
      <c r="V13" s="71">
        <f>+'[1]Fuente (US$)'!V13/'Fuente (%PIB)'!V$22</f>
        <v>0.24232934961695857</v>
      </c>
      <c r="W13" s="71">
        <f>+'[1]Fuente (US$)'!W13/'Fuente (%PIB)'!$Y$22</f>
        <v>0.23980599403582353</v>
      </c>
      <c r="X13" s="71">
        <f>+'[1]Fuente (US$)'!X13/'Fuente (%PIB)'!$Y$22</f>
        <v>0.25317040254478607</v>
      </c>
      <c r="Y13" s="71">
        <f>'Fuente (US$)'!Y13/'Fuente (%PIB)'!Y22</f>
        <v>0.25556597700795497</v>
      </c>
      <c r="Z13" s="70">
        <f>'Fuente (US$)'!Z13/'Fuente (%PIB)'!$Z$22</f>
        <v>0.24425151929957561</v>
      </c>
      <c r="AA13" s="76">
        <f>'Fuente (US$)'!AA13/'Fuente (%PIB)'!AA22</f>
        <v>0.26504435578661084</v>
      </c>
      <c r="AB13" s="71">
        <f>'Fuente (US$)'!AB13/'Fuente (%PIB)'!AB22</f>
        <v>0.26305950210390511</v>
      </c>
      <c r="AC13" s="71">
        <f>'Fuente (US$)'!AC13/'Fuente (%PIB)'!AC22</f>
        <v>0.26631315399055855</v>
      </c>
      <c r="AD13" s="71">
        <f>'Fuente (US$)'!AD13/'Fuente (%PIB)'!AD22</f>
        <v>0.33224605031143362</v>
      </c>
      <c r="AE13" s="71">
        <f>'Fuente (US$)'!AE13/'Fuente (%PIB)'!AE22</f>
        <v>0.33174646767052735</v>
      </c>
      <c r="AF13" s="71">
        <f>'Fuente (US$)'!AF13/'Fuente (%PIB)'!AF22</f>
        <v>0.37967330931509974</v>
      </c>
      <c r="AG13" s="71">
        <f>'Fuente (US$)'!AG13/'Fuente (%PIB)'!AG22</f>
        <v>0.39335593499854121</v>
      </c>
      <c r="AH13" s="70">
        <f>'Fuente (US$)'!AH13/'Fuente (%PIB)'!AH22</f>
        <v>0.35383967183731024</v>
      </c>
      <c r="AI13" s="70">
        <f>'Fuente (US$)'!AI13/'Fuente (%PIB)'!AI22</f>
        <v>0.35177494158325223</v>
      </c>
      <c r="AJ13" s="70">
        <f>'Fuente (US$)'!AJ13/'Fuente (%PIB)'!AJ22</f>
        <v>0.36047145876994602</v>
      </c>
      <c r="AK13" s="77">
        <f>'Fuente (US$)'!AK13/'Fuente (%PIB)'!AK22</f>
        <v>0.36264399164124328</v>
      </c>
      <c r="AL13" s="70">
        <f>'Fuente (US$)'!AL13/'Fuente (%PIB)'!AL22</f>
        <v>0.32732497022049989</v>
      </c>
      <c r="AM13" s="70">
        <f>'Fuente (US$)'!AM13/'Fuente (%PIB)'!AM22</f>
        <v>0.32739479722748027</v>
      </c>
      <c r="AN13" s="70">
        <f>'Fuente (US$)'!AN13/'Fuente (%PIB)'!AN22</f>
        <v>0.32727420121644213</v>
      </c>
      <c r="AO13" s="77">
        <f>'Fuente (US$)'!AO13/'Fuente (%PIB)'!AO22</f>
        <v>0.32848542339519632</v>
      </c>
      <c r="AP13" s="70">
        <f>'Fuente (US$)'!AP13/'Fuente (%PIB)'!AP22</f>
        <v>0.32520254134012427</v>
      </c>
      <c r="AQ13" s="70">
        <f>'Fuente (US$)'!AQ13/'Fuente (%PIB)'!AQ22</f>
        <v>0.32417654285378544</v>
      </c>
      <c r="AR13" s="70">
        <f>'Fuente (US$)'!AR13/'Fuente (%PIB)'!AR22</f>
        <v>0.3268994376773437</v>
      </c>
      <c r="AS13" s="77">
        <f>'Fuente (US$)'!AS13/'Fuente (%PIB)'!AS22</f>
        <v>0.32831220863871574</v>
      </c>
      <c r="AT13" s="70">
        <f>'Fuente (US$)'!AT13/'Fuente (%PIB)'!AT22</f>
        <v>0.32196293187510139</v>
      </c>
      <c r="AU13" s="70">
        <f>'Fuente (US$)'!AU13/'Fuente (%PIB)'!AU22</f>
        <v>0.32013894703360224</v>
      </c>
      <c r="AV13" s="70">
        <f>'Fuente (US$)'!AV13/'Fuente (%PIB)'!AV22</f>
        <v>0.33588851128293029</v>
      </c>
      <c r="AW13" s="77">
        <f>'Fuente (US$)'!AW13/'Fuente (%PIB)'!AW22</f>
        <v>0.3358571701668624</v>
      </c>
      <c r="AX13" s="11"/>
      <c r="AY13" s="11"/>
      <c r="AZ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row>
    <row r="14" spans="1:98" ht="17.25" customHeight="1" x14ac:dyDescent="0.25">
      <c r="A14" s="25" t="s">
        <v>55</v>
      </c>
      <c r="B14" s="78">
        <f>+'[1]Fuente (US$)'!B14/'Fuente (%PIB)'!B$22</f>
        <v>0.20659441458568018</v>
      </c>
      <c r="C14" s="78">
        <f>+'[1]Fuente (US$)'!C14/'Fuente (%PIB)'!C$22</f>
        <v>0.22307286401391332</v>
      </c>
      <c r="D14" s="78">
        <f>+'[1]Fuente (US$)'!D14/'Fuente (%PIB)'!D$22</f>
        <v>0.2229899615980592</v>
      </c>
      <c r="E14" s="78">
        <f>+'[1]Fuente (US$)'!E14/'Fuente (%PIB)'!E$22</f>
        <v>0.24158879973948408</v>
      </c>
      <c r="F14" s="79">
        <f>+'[1]Fuente (US$)'!F14/'Fuente (%PIB)'!F$22</f>
        <v>0.22124785451646722</v>
      </c>
      <c r="G14" s="79">
        <f>+'[1]Fuente (US$)'!G14/'Fuente (%PIB)'!G$22</f>
        <v>0.24183831741839559</v>
      </c>
      <c r="H14" s="79">
        <f>+'[1]Fuente (US$)'!H14/'Fuente (%PIB)'!H$22</f>
        <v>0.23958121728226564</v>
      </c>
      <c r="I14" s="79">
        <f>+'[1]Fuente (US$)'!I14/'Fuente (%PIB)'!I$22</f>
        <v>0.24429168713158031</v>
      </c>
      <c r="J14" s="79">
        <f>+'[1]Fuente (US$)'!J14/'Fuente (%PIB)'!J$22</f>
        <v>0.21131060463169432</v>
      </c>
      <c r="K14" s="79">
        <f>+'[1]Fuente (US$)'!K14/'Fuente (%PIB)'!K$22</f>
        <v>0.22309843050118744</v>
      </c>
      <c r="L14" s="79">
        <f>+'[1]Fuente (US$)'!L14/'Fuente (%PIB)'!L$22</f>
        <v>0.22488106194370425</v>
      </c>
      <c r="M14" s="79">
        <f>+'[1]Fuente (US$)'!M14/'Fuente (%PIB)'!M$22</f>
        <v>0.22795364480013677</v>
      </c>
      <c r="N14" s="79">
        <f>+'[1]Fuente (US$)'!N14/'Fuente (%PIB)'!N$22</f>
        <v>0.22468089739035796</v>
      </c>
      <c r="O14" s="79">
        <f>+'[1]Fuente (US$)'!O14/'Fuente (%PIB)'!O$22</f>
        <v>0.22378859940228457</v>
      </c>
      <c r="P14" s="79">
        <f>+'[1]Fuente (US$)'!P14/'Fuente (%PIB)'!P$22</f>
        <v>0.22889291348494678</v>
      </c>
      <c r="Q14" s="79">
        <f>+'[1]Fuente (US$)'!Q14/'Fuente (%PIB)'!Q$22</f>
        <v>0.23180080175081305</v>
      </c>
      <c r="R14" s="79">
        <f>+'[1]Fuente (US$)'!R14/'Fuente (%PIB)'!R$22</f>
        <v>0.23283738112379412</v>
      </c>
      <c r="S14" s="79">
        <f>+'[1]Fuente (US$)'!S14/'Fuente (%PIB)'!S$22</f>
        <v>0.23819448907313967</v>
      </c>
      <c r="T14" s="79">
        <f>+'[1]Fuente (US$)'!T14/'Fuente (%PIB)'!T$22</f>
        <v>0.23567401164514107</v>
      </c>
      <c r="U14" s="80">
        <f>+'[1]Fuente (US$)'!U14/'Fuente (%PIB)'!U$22</f>
        <v>0.23511918171056922</v>
      </c>
      <c r="V14" s="80">
        <f>+'[1]Fuente (US$)'!V14/'Fuente (%PIB)'!V$22</f>
        <v>0.23860347200526599</v>
      </c>
      <c r="W14" s="80">
        <f>+'[1]Fuente (US$)'!W14/'Fuente (%PIB)'!$W$22</f>
        <v>0.23623724160486881</v>
      </c>
      <c r="X14" s="80">
        <f>+'[1]Fuente (US$)'!X14/'Fuente (%PIB)'!$X$22</f>
        <v>0.24963099417660306</v>
      </c>
      <c r="Y14" s="79">
        <f>+'[1]Fuente (US$)'!Y14/'Fuente (%PIB)'!Y22</f>
        <v>0.25203837641005061</v>
      </c>
      <c r="Z14" s="79">
        <f>'Fuente (US$)'!Z14/'Fuente (%PIB)'!$Z$22</f>
        <v>0.24083589315018877</v>
      </c>
      <c r="AA14" s="80">
        <f>'Fuente (US$)'!AA14/'Fuente (%PIB)'!$AA$22</f>
        <v>0.26165392475881855</v>
      </c>
      <c r="AB14" s="80">
        <f>'Fuente (US$)'!AB14/'Fuente (%PIB)'!$AA$22</f>
        <v>0.25970465581101854</v>
      </c>
      <c r="AC14" s="80">
        <f>'Fuente (US$)'!AC14/'Fuente (%PIB)'!$AA$22</f>
        <v>0.26294240102760102</v>
      </c>
      <c r="AD14" s="80">
        <f>'Fuente (US$)'!AD14/'Fuente (%PIB)'!AD22</f>
        <v>0.32849366349947356</v>
      </c>
      <c r="AE14" s="80">
        <f>'Fuente (US$)'!AE14/'Fuente (%PIB)'!AE22</f>
        <v>0.32796614951350395</v>
      </c>
      <c r="AF14" s="80">
        <f>'Fuente (US$)'!AF14/'Fuente (%PIB)'!AF22</f>
        <v>0.3758095497849776</v>
      </c>
      <c r="AG14" s="80">
        <f>'Fuente (US$)'!AG14/'Fuente (%PIB)'!AG22</f>
        <v>0.38940678684240576</v>
      </c>
      <c r="AH14" s="79">
        <f>'Fuente (US$)'!AH14/'Fuente (%PIB)'!AH22</f>
        <v>0.35059859930545018</v>
      </c>
      <c r="AI14" s="79">
        <f>'Fuente (US$)'!AI14/'Fuente (%PIB)'!AI22</f>
        <v>0.34851352917446454</v>
      </c>
      <c r="AJ14" s="79">
        <f>'Fuente (US$)'!AJ14/'Fuente (%PIB)'!AJ22</f>
        <v>0.35042882385712093</v>
      </c>
      <c r="AK14" s="81">
        <f>'Fuente (US$)'!AK14/'Fuente (%PIB)'!AK22</f>
        <v>0.35266680593710031</v>
      </c>
      <c r="AL14" s="79">
        <f>'Fuente (US$)'!AL14/'Fuente (%PIB)'!AL22</f>
        <v>0.31915321399311958</v>
      </c>
      <c r="AM14" s="79">
        <f>'Fuente (US$)'!AM14/'Fuente (%PIB)'!AM22</f>
        <v>0.31954242021813156</v>
      </c>
      <c r="AN14" s="79">
        <f>'Fuente (US$)'!AN14/'Fuente (%PIB)'!AN22</f>
        <v>0.31970194097431154</v>
      </c>
      <c r="AO14" s="81">
        <f>'Fuente (US$)'!AO14/'Fuente (%PIB)'!AO22</f>
        <v>0.31886083193134312</v>
      </c>
      <c r="AP14" s="79">
        <f>'Fuente (US$)'!AP14/'Fuente (%PIB)'!AP22</f>
        <v>0.31610706810735656</v>
      </c>
      <c r="AQ14" s="79">
        <f>'Fuente (US$)'!AQ14/'Fuente (%PIB)'!AQ22</f>
        <v>0.31516406131231633</v>
      </c>
      <c r="AR14" s="79">
        <f>'Fuente (US$)'!AR14/'Fuente (%PIB)'!AR22</f>
        <v>0.31796969308506662</v>
      </c>
      <c r="AS14" s="81">
        <f>'Fuente (US$)'!AS14/'Fuente (%PIB)'!AS22</f>
        <v>0.31923397569431605</v>
      </c>
      <c r="AT14" s="79">
        <f>'Fuente (US$)'!AT14/'Fuente (%PIB)'!AT22</f>
        <v>0.31318583380589859</v>
      </c>
      <c r="AU14" s="79">
        <f>'Fuente (US$)'!AU14/'Fuente (%PIB)'!AU22</f>
        <v>0.3114081317099579</v>
      </c>
      <c r="AV14" s="79">
        <f>'Fuente (US$)'!AV14/'Fuente (%PIB)'!AV22</f>
        <v>0.32693835232429813</v>
      </c>
      <c r="AW14" s="81">
        <f>'Fuente (US$)'!AW14/'Fuente (%PIB)'!AW22</f>
        <v>0.32718672779759966</v>
      </c>
      <c r="AX14" s="11"/>
      <c r="AY14" s="11"/>
      <c r="AZ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row>
    <row r="15" spans="1:98" ht="17.25" customHeight="1" x14ac:dyDescent="0.25">
      <c r="A15" s="25" t="s">
        <v>56</v>
      </c>
      <c r="B15" s="78">
        <f>+'[1]Fuente (US$)'!B15/'Fuente (%PIB)'!B$22</f>
        <v>9.5656633677823898E-5</v>
      </c>
      <c r="C15" s="78">
        <f>+'[1]Fuente (US$)'!C15/'Fuente (%PIB)'!C$22</f>
        <v>9.5656633677823898E-5</v>
      </c>
      <c r="D15" s="78">
        <f>+'[1]Fuente (US$)'!D15/'Fuente (%PIB)'!D$22</f>
        <v>9.5656633677823898E-5</v>
      </c>
      <c r="E15" s="78">
        <f>+'[1]Fuente (US$)'!E15/'Fuente (%PIB)'!E$22</f>
        <v>9.5656633677823898E-5</v>
      </c>
      <c r="F15" s="79">
        <f>+'[1]Fuente (US$)'!F15/'Fuente (%PIB)'!F$22</f>
        <v>8.9213444115807458E-5</v>
      </c>
      <c r="G15" s="79">
        <f>+'[1]Fuente (US$)'!G15/'Fuente (%PIB)'!G$22</f>
        <v>8.9213444115807458E-5</v>
      </c>
      <c r="H15" s="79">
        <f>+'[1]Fuente (US$)'!H15/'Fuente (%PIB)'!H$22</f>
        <v>8.9213444115807458E-5</v>
      </c>
      <c r="I15" s="79">
        <f>+'[1]Fuente (US$)'!I15/'Fuente (%PIB)'!I$22</f>
        <v>8.9213444115807458E-5</v>
      </c>
      <c r="J15" s="79">
        <f>+'[1]Fuente (US$)'!J15/'Fuente (%PIB)'!J$22</f>
        <v>8.4218808307881144E-5</v>
      </c>
      <c r="K15" s="79">
        <f>+'[1]Fuente (US$)'!K15/'Fuente (%PIB)'!K$22</f>
        <v>8.4218808307881144E-5</v>
      </c>
      <c r="L15" s="79">
        <f>+'[1]Fuente (US$)'!L15/'Fuente (%PIB)'!L$22</f>
        <v>8.4218808307881144E-5</v>
      </c>
      <c r="M15" s="79">
        <f>+'[1]Fuente (US$)'!M15/'Fuente (%PIB)'!M$22</f>
        <v>8.4218808307881144E-5</v>
      </c>
      <c r="N15" s="79">
        <f>+'[1]Fuente (US$)'!N15/'Fuente (%PIB)'!N$22</f>
        <v>7.9198046278699985E-5</v>
      </c>
      <c r="O15" s="79">
        <f>+'[1]Fuente (US$)'!O15/'Fuente (%PIB)'!O$22</f>
        <v>7.9198046278699985E-5</v>
      </c>
      <c r="P15" s="79">
        <f>+'[1]Fuente (US$)'!P15/'Fuente (%PIB)'!P$22</f>
        <v>7.9198046278699985E-5</v>
      </c>
      <c r="Q15" s="79">
        <f>+'[1]Fuente (US$)'!Q15/'Fuente (%PIB)'!Q$22</f>
        <v>7.9198046278699985E-5</v>
      </c>
      <c r="R15" s="79">
        <f>+'[1]Fuente (US$)'!R15/'Fuente (%PIB)'!R$22</f>
        <v>7.4977018185381868E-5</v>
      </c>
      <c r="S15" s="79">
        <f>+'[1]Fuente (US$)'!S15/'Fuente (%PIB)'!S$22</f>
        <v>7.4977018185381868E-5</v>
      </c>
      <c r="T15" s="79">
        <f>+'[1]Fuente (US$)'!T15/'Fuente (%PIB)'!T$22</f>
        <v>7.4977018185381868E-5</v>
      </c>
      <c r="U15" s="80">
        <f>+'[1]Fuente (US$)'!U15/'Fuente (%PIB)'!U$22</f>
        <v>7.4977018185381868E-5</v>
      </c>
      <c r="V15" s="80">
        <f>+'[1]Fuente (US$)'!V15/'Fuente (%PIB)'!V$22</f>
        <v>7.0145169972247879E-5</v>
      </c>
      <c r="W15" s="80">
        <f>+'[1]Fuente (US$)'!W15/'Fuente (%PIB)'!$W$22</f>
        <v>7.0145169972247879E-5</v>
      </c>
      <c r="X15" s="80">
        <f>+'[1]Fuente (US$)'!X15/'Fuente (%PIB)'!$X$22</f>
        <v>6.9911352739007059E-5</v>
      </c>
      <c r="Y15" s="79">
        <f>+'[1]Fuente (US$)'!Y15/'Fuente (%PIB)'!Y22</f>
        <v>6.9911352739007059E-5</v>
      </c>
      <c r="Z15" s="79">
        <f>'Fuente (US$)'!Z15/'Fuente (%PIB)'!$Z$22</f>
        <v>6.7149498178415191E-5</v>
      </c>
      <c r="AA15" s="80">
        <f>'Fuente (US$)'!AA15/'Fuente (%PIB)'!$AA$22</f>
        <v>6.726197639981959E-5</v>
      </c>
      <c r="AB15" s="80">
        <f>'Fuente (US$)'!AB15/'Fuente (%PIB)'!$AA$22</f>
        <v>6.710788123649558E-5</v>
      </c>
      <c r="AC15" s="80">
        <f>'Fuente (US$)'!AC15/'Fuente (%PIB)'!$AA$22</f>
        <v>6.715512208948543E-5</v>
      </c>
      <c r="AD15" s="80">
        <f>'Fuente (US$)'!AD15/'Fuente (%PIB)'!AD22</f>
        <v>7.5694224206827431E-5</v>
      </c>
      <c r="AE15" s="80">
        <f>'Fuente (US$)'!AE15/'Fuente (%PIB)'!AE22</f>
        <v>7.5717058442958813E-5</v>
      </c>
      <c r="AF15" s="80">
        <f>'Fuente (US$)'!AF15/'Fuente (%PIB)'!AF22</f>
        <v>7.581346966218016E-5</v>
      </c>
      <c r="AG15" s="80">
        <f>'Fuente (US$)'!AG15/'Fuente (%PIB)'!AG22</f>
        <v>7.5954280784990295E-5</v>
      </c>
      <c r="AH15" s="79">
        <f>'Fuente (US$)'!AH15/'Fuente (%PIB)'!AH22</f>
        <v>6.324447012405742E-5</v>
      </c>
      <c r="AI15" s="79">
        <f>'Fuente (US$)'!AI15/'Fuente (%PIB)'!AI22</f>
        <v>6.3271976459234567E-5</v>
      </c>
      <c r="AJ15" s="79">
        <f>'Fuente (US$)'!AJ15/'Fuente (%PIB)'!AJ22</f>
        <v>6.3230716956468833E-5</v>
      </c>
      <c r="AK15" s="81">
        <f>'Fuente (US$)'!AK15/'Fuente (%PIB)'!AK22</f>
        <v>6.3161951118525953E-5</v>
      </c>
      <c r="AL15" s="79">
        <f>'Fuente (US$)'!AL15/'Fuente (%PIB)'!AL22</f>
        <v>5.234701055922305E-5</v>
      </c>
      <c r="AM15" s="79">
        <f>'Fuente (US$)'!AM15/'Fuente (%PIB)'!AM22</f>
        <v>5.2253154697266596E-5</v>
      </c>
      <c r="AN15" s="79">
        <f>'Fuente (US$)'!AN15/'Fuente (%PIB)'!AN22</f>
        <v>5.2125089689363405E-5</v>
      </c>
      <c r="AO15" s="81">
        <f>'Fuente (US$)'!AO15/'Fuente (%PIB)'!AO22</f>
        <v>5.2258417642796865E-5</v>
      </c>
      <c r="AP15" s="79">
        <f>'Fuente (US$)'!AP15/'Fuente (%PIB)'!AP22</f>
        <v>4.9005807298279173E-5</v>
      </c>
      <c r="AQ15" s="79">
        <f>'Fuente (US$)'!AQ15/'Fuente (%PIB)'!AQ22</f>
        <v>4.9010737790662799E-5</v>
      </c>
      <c r="AR15" s="79">
        <f>'Fuente (US$)'!AR15/'Fuente (%PIB)'!AR22</f>
        <v>4.8941710897292094E-5</v>
      </c>
      <c r="AS15" s="81">
        <f>'Fuente (US$)'!AS15/'Fuente (%PIB)'!AS22</f>
        <v>4.9022242272891255E-5</v>
      </c>
      <c r="AT15" s="79">
        <f>'Fuente (US$)'!AT15/'Fuente (%PIB)'!AT22</f>
        <v>4.7867512518293492E-5</v>
      </c>
      <c r="AU15" s="79">
        <f>'Fuente (US$)'!AU15/'Fuente (%PIB)'!AU22</f>
        <v>4.7850644750349001E-5</v>
      </c>
      <c r="AV15" s="79">
        <f>'Fuente (US$)'!AV15/'Fuente (%PIB)'!AV22</f>
        <v>4.7913296459857118E-5</v>
      </c>
      <c r="AW15" s="81">
        <f>'Fuente (US$)'!AW15/'Fuente (%PIB)'!AW22</f>
        <v>4.7800041446515514E-5</v>
      </c>
      <c r="AX15" s="11"/>
      <c r="AY15" s="11"/>
      <c r="AZ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row>
    <row r="16" spans="1:98" ht="17.25" customHeight="1" x14ac:dyDescent="0.25">
      <c r="A16" s="25" t="s">
        <v>57</v>
      </c>
      <c r="B16" s="78">
        <f>+'[1]Fuente (US$)'!B16/'Fuente (%PIB)'!B$22</f>
        <v>1.5732327685546103E-2</v>
      </c>
      <c r="C16" s="78">
        <f>+'[1]Fuente (US$)'!C16/'Fuente (%PIB)'!C$22</f>
        <v>1.5666962319199593E-2</v>
      </c>
      <c r="D16" s="78">
        <f>+'[1]Fuente (US$)'!D16/'Fuente (%PIB)'!D$22</f>
        <v>1.5703630695442759E-2</v>
      </c>
      <c r="E16" s="78">
        <f>+'[1]Fuente (US$)'!E16/'Fuente (%PIB)'!E$22</f>
        <v>1.5510723150859145E-2</v>
      </c>
      <c r="F16" s="79">
        <f>+'[1]Fuente (US$)'!F16/'Fuente (%PIB)'!F$22</f>
        <v>1.4312810217646042E-2</v>
      </c>
      <c r="G16" s="82">
        <f>+'[1]Fuente (US$)'!G16/'Fuente (%PIB)'!G$22</f>
        <v>1.3975286020741237E-2</v>
      </c>
      <c r="H16" s="79">
        <f>+'[1]Fuente (US$)'!H16/'Fuente (%PIB)'!H$22</f>
        <v>1.3383503508106381E-2</v>
      </c>
      <c r="I16" s="79">
        <f>+'[1]Fuente (US$)'!I16/'Fuente (%PIB)'!I$22</f>
        <v>1.2547870914888319E-2</v>
      </c>
      <c r="J16" s="79">
        <f>+'[1]Fuente (US$)'!J16/'Fuente (%PIB)'!J$22</f>
        <v>1.0975114369322045E-2</v>
      </c>
      <c r="K16" s="79">
        <f>+'[1]Fuente (US$)'!K16/'Fuente (%PIB)'!K$22</f>
        <v>1.0507699983213305E-2</v>
      </c>
      <c r="L16" s="79">
        <f>+'[1]Fuente (US$)'!L16/'Fuente (%PIB)'!L$22</f>
        <v>1.0096431469309818E-2</v>
      </c>
      <c r="M16" s="79">
        <f>+'[1]Fuente (US$)'!M16/'Fuente (%PIB)'!M$22</f>
        <v>9.5742748578009559E-3</v>
      </c>
      <c r="N16" s="79">
        <f>+'[1]Fuente (US$)'!N16/'Fuente (%PIB)'!N$22</f>
        <v>8.7672237230520898E-3</v>
      </c>
      <c r="O16" s="79">
        <f>+'[1]Fuente (US$)'!O16/'Fuente (%PIB)'!O$22</f>
        <v>8.4187523194258086E-3</v>
      </c>
      <c r="P16" s="79">
        <f>+'[1]Fuente (US$)'!P16/'Fuente (%PIB)'!P$22</f>
        <v>8.095360297121117E-3</v>
      </c>
      <c r="Q16" s="79">
        <f>+'[1]Fuente (US$)'!Q16/'Fuente (%PIB)'!Q$22</f>
        <v>7.9528038138194576E-3</v>
      </c>
      <c r="R16" s="79">
        <f>+'[1]Fuente (US$)'!R16/'Fuente (%PIB)'!R$22</f>
        <v>7.5601826670260042E-3</v>
      </c>
      <c r="S16" s="79">
        <f>+'[1]Fuente (US$)'!S16/'Fuente (%PIB)'!S$22</f>
        <v>7.6489054718787072E-3</v>
      </c>
      <c r="T16" s="79">
        <f>+'[1]Fuente (US$)'!T16/'Fuente (%PIB)'!T$22</f>
        <v>3.7950867371500784E-3</v>
      </c>
      <c r="U16" s="80">
        <f>+'[1]Fuente (US$)'!U16/'Fuente (%PIB)'!U$22</f>
        <v>3.7875890353315407E-3</v>
      </c>
      <c r="V16" s="80">
        <f>+'[1]Fuente (US$)'!V16/'Fuente (%PIB)'!V$22</f>
        <v>3.6557324417203184E-3</v>
      </c>
      <c r="W16" s="80">
        <f>+'[1]Fuente (US$)'!W16/'Fuente (%PIB)'!$W$22</f>
        <v>3.4986072609824834E-3</v>
      </c>
      <c r="X16" s="80">
        <f>+'[1]Fuente (US$)'!X16/'Fuente (%PIB)'!$X$22</f>
        <v>3.4694970154440005E-3</v>
      </c>
      <c r="Y16" s="79">
        <f>+'[1]Fuente (US$)'!Y16/'Fuente (%PIB)'!Y22</f>
        <v>3.4576892451653389E-3</v>
      </c>
      <c r="Z16" s="79">
        <f>'Fuente (US$)'!Z16/'Fuente (%PIB)'!$Z$22</f>
        <v>3.3484766512084092E-3</v>
      </c>
      <c r="AA16" s="80">
        <f>'Fuente (US$)'!AA16/'Fuente (%PIB)'!$AA$22</f>
        <v>3.3231690513924237E-3</v>
      </c>
      <c r="AB16" s="80">
        <f>'Fuente (US$)'!AB16/'Fuente (%PIB)'!$AA$22</f>
        <v>3.287738411650044E-3</v>
      </c>
      <c r="AC16" s="80">
        <f>'Fuente (US$)'!AC16/'Fuente (%PIB)'!$AA$22</f>
        <v>3.3035978408680615E-3</v>
      </c>
      <c r="AD16" s="80">
        <f>'Fuente (US$)'!AD16/'Fuente (%PIB)'!AD22</f>
        <v>3.6766925877532376E-3</v>
      </c>
      <c r="AE16" s="80">
        <f>'Fuente (US$)'!AE16/'Fuente (%PIB)'!AE22</f>
        <v>3.7046010985804711E-3</v>
      </c>
      <c r="AF16" s="80">
        <f>'Fuente (US$)'!AF16/'Fuente (%PIB)'!AF22</f>
        <v>3.7879460604599833E-3</v>
      </c>
      <c r="AG16" s="80">
        <f>'Fuente (US$)'!AG16/'Fuente (%PIB)'!AG22</f>
        <v>3.8731938753504419E-3</v>
      </c>
      <c r="AH16" s="79">
        <f>'Fuente (US$)'!AH16/'Fuente (%PIB)'!AH22</f>
        <v>3.1778280617360643E-3</v>
      </c>
      <c r="AI16" s="79">
        <f>'Fuente (US$)'!AI16/'Fuente (%PIB)'!AI22</f>
        <v>3.1981404323284252E-3</v>
      </c>
      <c r="AJ16" s="79">
        <f>'Fuente (US$)'!AJ16/'Fuente (%PIB)'!AJ22</f>
        <v>9.9794041958686068E-3</v>
      </c>
      <c r="AK16" s="81">
        <f>'Fuente (US$)'!AK16/'Fuente (%PIB)'!AK22</f>
        <v>9.9140237530244459E-3</v>
      </c>
      <c r="AL16" s="79">
        <f>'Fuente (US$)'!AL16/'Fuente (%PIB)'!AL22</f>
        <v>8.1194092168210743E-3</v>
      </c>
      <c r="AM16" s="79">
        <f>'Fuente (US$)'!AM16/'Fuente (%PIB)'!AM22</f>
        <v>7.8001238546514789E-3</v>
      </c>
      <c r="AN16" s="79">
        <f>'Fuente (US$)'!AN16/'Fuente (%PIB)'!AN22</f>
        <v>7.5201351524412166E-3</v>
      </c>
      <c r="AO16" s="81">
        <f>'Fuente (US$)'!AO16/'Fuente (%PIB)'!AO22</f>
        <v>9.5723330462104145E-3</v>
      </c>
      <c r="AP16" s="79">
        <f>'Fuente (US$)'!AP16/'Fuente (%PIB)'!AP22</f>
        <v>9.0464674254694451E-3</v>
      </c>
      <c r="AQ16" s="79">
        <f>'Fuente (US$)'!AQ16/'Fuente (%PIB)'!AQ22</f>
        <v>8.9634708036784756E-3</v>
      </c>
      <c r="AR16" s="79">
        <f>'Fuente (US$)'!AR16/'Fuente (%PIB)'!AR22</f>
        <v>8.8808028813797471E-3</v>
      </c>
      <c r="AS16" s="81">
        <f>'Fuente (US$)'!AS16/'Fuente (%PIB)'!AS22</f>
        <v>9.0292107021267675E-3</v>
      </c>
      <c r="AT16" s="79">
        <f>'Fuente (US$)'!AT16/'Fuente (%PIB)'!AT22</f>
        <v>8.7292305566845363E-3</v>
      </c>
      <c r="AU16" s="79">
        <f>'Fuente (US$)'!AU16/'Fuente (%PIB)'!AU22</f>
        <v>8.6829646788939233E-3</v>
      </c>
      <c r="AV16" s="79">
        <f>'Fuente (US$)'!AV16/'Fuente (%PIB)'!AV22</f>
        <v>8.9022456621723426E-3</v>
      </c>
      <c r="AW16" s="81">
        <f>'Fuente (US$)'!AW16/'Fuente (%PIB)'!AW22</f>
        <v>8.622642327816234E-3</v>
      </c>
      <c r="AX16" s="11"/>
      <c r="AY16" s="11"/>
      <c r="AZ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row>
    <row r="17" spans="1:98" ht="26.25" customHeight="1" x14ac:dyDescent="0.25">
      <c r="A17" s="23" t="s">
        <v>58</v>
      </c>
      <c r="B17" s="69">
        <f>+'[1]Fuente (US$)'!B17/'Fuente (%PIB)'!B$22</f>
        <v>0.18644593897867454</v>
      </c>
      <c r="C17" s="69">
        <f>+'[1]Fuente (US$)'!C17/'Fuente (%PIB)'!C$22</f>
        <v>0.19849070343594055</v>
      </c>
      <c r="D17" s="69">
        <f>+'[1]Fuente (US$)'!D17/'Fuente (%PIB)'!D$22</f>
        <v>0.19926711644595885</v>
      </c>
      <c r="E17" s="69">
        <f>+'[1]Fuente (US$)'!E17/'Fuente (%PIB)'!E$22</f>
        <v>0.19346713589062678</v>
      </c>
      <c r="F17" s="70">
        <f>+'[1]Fuente (US$)'!F17/'Fuente (%PIB)'!F$22</f>
        <v>0.18787905263568472</v>
      </c>
      <c r="G17" s="70">
        <f>+'[1]Fuente (US$)'!G17/'Fuente (%PIB)'!G$22</f>
        <v>0.18349867252959853</v>
      </c>
      <c r="H17" s="70">
        <f>+'[1]Fuente (US$)'!H17/'Fuente (%PIB)'!H$22</f>
        <v>0.19687622847476388</v>
      </c>
      <c r="I17" s="70">
        <f>+'[1]Fuente (US$)'!I17/'Fuente (%PIB)'!I$22</f>
        <v>0.179155464691894</v>
      </c>
      <c r="J17" s="70">
        <f>+'[1]Fuente (US$)'!J17/'Fuente (%PIB)'!J$22</f>
        <v>0.1857754619527448</v>
      </c>
      <c r="K17" s="70">
        <f>+'[1]Fuente (US$)'!K17/'Fuente (%PIB)'!K$22</f>
        <v>0.18872312024352061</v>
      </c>
      <c r="L17" s="70">
        <f>+'[1]Fuente (US$)'!L17/'Fuente (%PIB)'!L$22</f>
        <v>0.19278667774437586</v>
      </c>
      <c r="M17" s="70">
        <f>+'[1]Fuente (US$)'!M17/'Fuente (%PIB)'!M$22</f>
        <v>0.19251156297057009</v>
      </c>
      <c r="N17" s="70">
        <f>+'[1]Fuente (US$)'!N17/'Fuente (%PIB)'!N$22</f>
        <v>0.18554122291942438</v>
      </c>
      <c r="O17" s="70">
        <f>+'[1]Fuente (US$)'!O17/'Fuente (%PIB)'!O$22</f>
        <v>0.20053077314510634</v>
      </c>
      <c r="P17" s="70">
        <f>+'[1]Fuente (US$)'!P17/'Fuente (%PIB)'!P$22</f>
        <v>0.2091712799941125</v>
      </c>
      <c r="Q17" s="70">
        <f>+'[1]Fuente (US$)'!Q17/'Fuente (%PIB)'!Q$22</f>
        <v>0.21031041189308783</v>
      </c>
      <c r="R17" s="70">
        <f>+'[1]Fuente (US$)'!R17/'Fuente (%PIB)'!R$22</f>
        <v>0.20376629193938203</v>
      </c>
      <c r="S17" s="70">
        <f>+'[1]Fuente (US$)'!S17/'Fuente (%PIB)'!S$22</f>
        <v>0.21776325161762305</v>
      </c>
      <c r="T17" s="70">
        <f>+'[1]Fuente (US$)'!T17/'Fuente (%PIB)'!T$22</f>
        <v>0.22026373517410558</v>
      </c>
      <c r="U17" s="71">
        <f>+'[1]Fuente (US$)'!U17/'Fuente (%PIB)'!U$22</f>
        <v>0.22606320753074485</v>
      </c>
      <c r="V17" s="71">
        <f>+'[1]Fuente (US$)'!V17/'Fuente (%PIB)'!V$22</f>
        <v>0.2138387197465639</v>
      </c>
      <c r="W17" s="71">
        <f>+'[1]Fuente (US$)'!W17/'Fuente (%PIB)'!$W$22</f>
        <v>0.21431570690237517</v>
      </c>
      <c r="X17" s="71">
        <f>+'[1]Fuente (US$)'!X17/'Fuente (%PIB)'!$X$22</f>
        <v>0.222020101646277</v>
      </c>
      <c r="Y17" s="71">
        <f>'Fuente (US$)'!Y17/'Fuente (%PIB)'!Y22</f>
        <v>0.22347280811640224</v>
      </c>
      <c r="Z17" s="70">
        <f>'Fuente (US$)'!Z17/'Fuente (%PIB)'!$Z$22</f>
        <v>0.22902556742450741</v>
      </c>
      <c r="AA17" s="76">
        <f>'Fuente (US$)'!AA17/'Fuente (%PIB)'!AA22</f>
        <v>0.23514730710266221</v>
      </c>
      <c r="AB17" s="71">
        <f>'Fuente (US$)'!AB17/'Fuente (%PIB)'!AB22</f>
        <v>0.22889873023335855</v>
      </c>
      <c r="AC17" s="71">
        <f>'Fuente (US$)'!AC17/'Fuente (%PIB)'!AC22</f>
        <v>0.23903123970121282</v>
      </c>
      <c r="AD17" s="71">
        <f>'Fuente (US$)'!AD17/'Fuente (%PIB)'!AD22</f>
        <v>0.27733082241307128</v>
      </c>
      <c r="AE17" s="71">
        <f>'Fuente (US$)'!AE17/'Fuente (%PIB)'!AE22</f>
        <v>0.26048600515038883</v>
      </c>
      <c r="AF17" s="71">
        <f>'Fuente (US$)'!AF17/'Fuente (%PIB)'!AF22</f>
        <v>0.27928856813142405</v>
      </c>
      <c r="AG17" s="71">
        <f>'Fuente (US$)'!AG17/'Fuente (%PIB)'!AG22</f>
        <v>0.29762391125093562</v>
      </c>
      <c r="AH17" s="70">
        <f>'Fuente (US$)'!AH17/'Fuente (%PIB)'!AH22</f>
        <v>0.26900204623048674</v>
      </c>
      <c r="AI17" s="70">
        <f>'Fuente (US$)'!AI17/'Fuente (%PIB)'!AI22</f>
        <v>0.27926810981427597</v>
      </c>
      <c r="AJ17" s="70">
        <f>'Fuente (US$)'!AJ17/'Fuente (%PIB)'!AJ22</f>
        <v>0.27739227191149524</v>
      </c>
      <c r="AK17" s="77">
        <f>'Fuente (US$)'!AK17/'Fuente (%PIB)'!AK22</f>
        <v>0.26365134252619971</v>
      </c>
      <c r="AL17" s="70">
        <f>'Fuente (US$)'!AL17/'Fuente (%PIB)'!AL22</f>
        <v>0.23816917562975529</v>
      </c>
      <c r="AM17" s="70">
        <f>'Fuente (US$)'!AM17/'Fuente (%PIB)'!AM22</f>
        <v>0.26354446487247002</v>
      </c>
      <c r="AN17" s="70">
        <f>'Fuente (US$)'!AN17/'Fuente (%PIB)'!AN22</f>
        <v>0.2692445620615308</v>
      </c>
      <c r="AO17" s="77">
        <f>'Fuente (US$)'!AO17/'Fuente (%PIB)'!AO22</f>
        <v>0.25714489064476348</v>
      </c>
      <c r="AP17" s="70">
        <f>'Fuente (US$)'!AP17/'Fuente (%PIB)'!AP22</f>
        <v>0.26599904101923133</v>
      </c>
      <c r="AQ17" s="70">
        <f>'Fuente (US$)'!AQ17/'Fuente (%PIB)'!AQ22</f>
        <v>0.26874036191457595</v>
      </c>
      <c r="AR17" s="70">
        <f>'Fuente (US$)'!AR17/'Fuente (%PIB)'!AR22</f>
        <v>0.27397480271867353</v>
      </c>
      <c r="AS17" s="77">
        <f>'Fuente (US$)'!AS17/'Fuente (%PIB)'!AS22</f>
        <v>0.25468801241169287</v>
      </c>
      <c r="AT17" s="70">
        <f>'Fuente (US$)'!AT17/'Fuente (%PIB)'!AT22</f>
        <v>0.26263404734862783</v>
      </c>
      <c r="AU17" s="70">
        <f>'Fuente (US$)'!AU17/'Fuente (%PIB)'!AU22</f>
        <v>0.26376838707190003</v>
      </c>
      <c r="AV17" s="70">
        <f>'Fuente (US$)'!AV17/'Fuente (%PIB)'!AV22</f>
        <v>0.25660648139967135</v>
      </c>
      <c r="AW17" s="77">
        <f>'Fuente (US$)'!AW17/'Fuente (%PIB)'!AW22</f>
        <v>0.23865435212509781</v>
      </c>
      <c r="AX17" s="11"/>
      <c r="AY17" s="11"/>
      <c r="AZ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row>
    <row r="18" spans="1:98" ht="17.25" customHeight="1" x14ac:dyDescent="0.25">
      <c r="A18" s="25" t="s">
        <v>59</v>
      </c>
      <c r="B18" s="78">
        <f>+'[1]Fuente (US$)'!B18/'Fuente (%PIB)'!B$22</f>
        <v>0.11936831888932849</v>
      </c>
      <c r="C18" s="78">
        <f>+'[1]Fuente (US$)'!C18/'Fuente (%PIB)'!C$22</f>
        <v>0.12204351607785163</v>
      </c>
      <c r="D18" s="78">
        <f>+'[1]Fuente (US$)'!D18/'Fuente (%PIB)'!D$22</f>
        <v>0.11748228892864739</v>
      </c>
      <c r="E18" s="78">
        <f>+'[1]Fuente (US$)'!E18/'Fuente (%PIB)'!E$22</f>
        <v>0.12658082906863641</v>
      </c>
      <c r="F18" s="79">
        <f>+'[1]Fuente (US$)'!F18/'Fuente (%PIB)'!F$22</f>
        <v>0.11535744391394483</v>
      </c>
      <c r="G18" s="79">
        <f>+'[1]Fuente (US$)'!G18/'Fuente (%PIB)'!G$22</f>
        <v>0.1082456455271797</v>
      </c>
      <c r="H18" s="79">
        <f>+'[1]Fuente (US$)'!H18/'Fuente (%PIB)'!H$22</f>
        <v>0.1179178697600685</v>
      </c>
      <c r="I18" s="79">
        <f>+'[1]Fuente (US$)'!I18/'Fuente (%PIB)'!I$22</f>
        <v>0.10848354804482187</v>
      </c>
      <c r="J18" s="79">
        <f>+'[1]Fuente (US$)'!J18/'Fuente (%PIB)'!J$22</f>
        <v>0.10364949103131446</v>
      </c>
      <c r="K18" s="79">
        <f>+'[1]Fuente (US$)'!K18/'Fuente (%PIB)'!K$22</f>
        <v>0.10675716505787528</v>
      </c>
      <c r="L18" s="79">
        <f>+'[1]Fuente (US$)'!L18/'Fuente (%PIB)'!L$22</f>
        <v>0.10563565126057532</v>
      </c>
      <c r="M18" s="79">
        <f>+'[1]Fuente (US$)'!M18/'Fuente (%PIB)'!M$22</f>
        <v>0.10462221826727049</v>
      </c>
      <c r="N18" s="79">
        <f>+'[1]Fuente (US$)'!N18/'Fuente (%PIB)'!N$22</f>
        <v>0.10215228002514321</v>
      </c>
      <c r="O18" s="79">
        <f>+'[1]Fuente (US$)'!O18/'Fuente (%PIB)'!O$22</f>
        <v>0.11273445897541551</v>
      </c>
      <c r="P18" s="79">
        <f>+'[1]Fuente (US$)'!P18/'Fuente (%PIB)'!P$22</f>
        <v>0.11428014084528812</v>
      </c>
      <c r="Q18" s="79">
        <f>+'[1]Fuente (US$)'!Q18/'Fuente (%PIB)'!Q$22</f>
        <v>0.11329412516911833</v>
      </c>
      <c r="R18" s="79">
        <f>+'[1]Fuente (US$)'!R18/'Fuente (%PIB)'!R$22</f>
        <v>0.10943520612641361</v>
      </c>
      <c r="S18" s="79">
        <f>+'[1]Fuente (US$)'!S18/'Fuente (%PIB)'!S$22</f>
        <v>0.11892604701171321</v>
      </c>
      <c r="T18" s="79">
        <f>+'[1]Fuente (US$)'!T18/'Fuente (%PIB)'!T$22</f>
        <v>0.12103789969060146</v>
      </c>
      <c r="U18" s="80">
        <f>+'[1]Fuente (US$)'!U18/'Fuente (%PIB)'!U$22</f>
        <v>0.12538656674535362</v>
      </c>
      <c r="V18" s="80">
        <f>+'[1]Fuente (US$)'!V18/'Fuente (%PIB)'!V$22</f>
        <v>0.11522162528258058</v>
      </c>
      <c r="W18" s="80">
        <f>+'[1]Fuente (US$)'!W18/'Fuente (%PIB)'!$W$22</f>
        <v>0.11270575185290928</v>
      </c>
      <c r="X18" s="80">
        <f>+'[1]Fuente (US$)'!X18/'Fuente (%PIB)'!$X$22</f>
        <v>0.11398216012917095</v>
      </c>
      <c r="Y18" s="79">
        <f>+'[1]Fuente (US$)'!Y18/'Fuente (%PIB)'!Y22</f>
        <v>0.11619676005381145</v>
      </c>
      <c r="Z18" s="79">
        <f>'Fuente (US$)'!Z18/'Fuente (%PIB)'!$Z$22</f>
        <v>0.1204723860342541</v>
      </c>
      <c r="AA18" s="80">
        <f>'Fuente (US$)'!AA18/'Fuente (%PIB)'!$AA$22</f>
        <v>0.12114838014489443</v>
      </c>
      <c r="AB18" s="80">
        <f>'Fuente (US$)'!AB18/'Fuente (%PIB)'!$AA$22</f>
        <v>0.11878430838828832</v>
      </c>
      <c r="AC18" s="80">
        <f>'Fuente (US$)'!AC18/'Fuente (%PIB)'!$AA$22</f>
        <v>0.13308971937808542</v>
      </c>
      <c r="AD18" s="80">
        <f>'Fuente (US$)'!AD18/'Fuente (%PIB)'!AD22</f>
        <v>0.15212048484694718</v>
      </c>
      <c r="AE18" s="80">
        <f>'Fuente (US$)'!AE18/'Fuente (%PIB)'!AE22</f>
        <v>0.15136636009590379</v>
      </c>
      <c r="AF18" s="80">
        <f>'Fuente (US$)'!AF18/'Fuente (%PIB)'!AF22</f>
        <v>0.16049046670641515</v>
      </c>
      <c r="AG18" s="80">
        <f>'Fuente (US$)'!AG18/'Fuente (%PIB)'!AG22</f>
        <v>0.16985610752388081</v>
      </c>
      <c r="AH18" s="79">
        <f>'Fuente (US$)'!AH18/'Fuente (%PIB)'!AH22</f>
        <v>0.14554887969195748</v>
      </c>
      <c r="AI18" s="79">
        <f>'Fuente (US$)'!AI18/'Fuente (%PIB)'!AI22</f>
        <v>0.14797848148214054</v>
      </c>
      <c r="AJ18" s="79">
        <f>'Fuente (US$)'!AJ18/'Fuente (%PIB)'!AJ22</f>
        <v>0.14907676818626159</v>
      </c>
      <c r="AK18" s="81">
        <f>'Fuente (US$)'!AK18/'Fuente (%PIB)'!AK22</f>
        <v>0.14691041577689148</v>
      </c>
      <c r="AL18" s="79">
        <f>'Fuente (US$)'!AL18/'Fuente (%PIB)'!AL22</f>
        <v>0.12022572247084767</v>
      </c>
      <c r="AM18" s="79">
        <f>'Fuente (US$)'!AM18/'Fuente (%PIB)'!AM22</f>
        <v>0.13163357004892784</v>
      </c>
      <c r="AN18" s="79">
        <f>'Fuente (US$)'!AN18/'Fuente (%PIB)'!AN22</f>
        <v>0.13914040661517166</v>
      </c>
      <c r="AO18" s="81">
        <f>'Fuente (US$)'!AO18/'Fuente (%PIB)'!AO22</f>
        <v>0.13324875838343364</v>
      </c>
      <c r="AP18" s="79">
        <f>'Fuente (US$)'!AP18/'Fuente (%PIB)'!AP22</f>
        <v>0.1329481262896319</v>
      </c>
      <c r="AQ18" s="79">
        <f>'Fuente (US$)'!AQ18/'Fuente (%PIB)'!AQ22</f>
        <v>0.13288316458723151</v>
      </c>
      <c r="AR18" s="79">
        <f>'Fuente (US$)'!AR18/'Fuente (%PIB)'!AR22</f>
        <v>0.13196013121683731</v>
      </c>
      <c r="AS18" s="81">
        <f>'Fuente (US$)'!AS18/'Fuente (%PIB)'!AS22</f>
        <v>0.12945526194473411</v>
      </c>
      <c r="AT18" s="79">
        <f>'Fuente (US$)'!AT18/'Fuente (%PIB)'!AT22</f>
        <v>0.12952116021327284</v>
      </c>
      <c r="AU18" s="79">
        <f>'Fuente (US$)'!AU18/'Fuente (%PIB)'!AU22</f>
        <v>0.13514669817458622</v>
      </c>
      <c r="AV18" s="79">
        <f>'Fuente (US$)'!AV18/'Fuente (%PIB)'!AV22</f>
        <v>0.13286501367895659</v>
      </c>
      <c r="AW18" s="81">
        <f>'Fuente (US$)'!AW18/'Fuente (%PIB)'!AW22</f>
        <v>0.13440696783396977</v>
      </c>
      <c r="AX18" s="11"/>
      <c r="AY18" s="11"/>
      <c r="AZ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row>
    <row r="19" spans="1:98" ht="17.25" customHeight="1" x14ac:dyDescent="0.25">
      <c r="A19" s="25" t="s">
        <v>60</v>
      </c>
      <c r="B19" s="78">
        <f>+'[1]Fuente (US$)'!B19/'Fuente (%PIB)'!B$22</f>
        <v>6.3308748722439795E-3</v>
      </c>
      <c r="C19" s="78">
        <f>+'[1]Fuente (US$)'!C19/'Fuente (%PIB)'!C$22</f>
        <v>1.4087033586287535E-2</v>
      </c>
      <c r="D19" s="78">
        <f>+'[1]Fuente (US$)'!D19/'Fuente (%PIB)'!D$22</f>
        <v>1.4356466437813404E-2</v>
      </c>
      <c r="E19" s="78">
        <f>+'[1]Fuente (US$)'!E19/'Fuente (%PIB)'!E$22</f>
        <v>1.6660197032220996E-3</v>
      </c>
      <c r="F19" s="79">
        <f>+'[1]Fuente (US$)'!F19/'Fuente (%PIB)'!F$22</f>
        <v>2.7596692046489772E-3</v>
      </c>
      <c r="G19" s="79">
        <f>+'[1]Fuente (US$)'!G19/'Fuente (%PIB)'!G$22</f>
        <v>2.0831339201041041E-3</v>
      </c>
      <c r="H19" s="79">
        <f>+'[1]Fuente (US$)'!H19/'Fuente (%PIB)'!H$22</f>
        <v>1.4868907352634576E-3</v>
      </c>
      <c r="I19" s="79">
        <f>+'[1]Fuente (US$)'!I19/'Fuente (%PIB)'!I$22</f>
        <v>1.1508534290939163E-3</v>
      </c>
      <c r="J19" s="79">
        <f>+'[1]Fuente (US$)'!J19/'Fuente (%PIB)'!J$22</f>
        <v>2.4437490877336847E-3</v>
      </c>
      <c r="K19" s="79">
        <f>+'[1]Fuente (US$)'!K19/'Fuente (%PIB)'!K$22</f>
        <v>3.221369417776454E-3</v>
      </c>
      <c r="L19" s="79">
        <f>+'[1]Fuente (US$)'!L19/'Fuente (%PIB)'!L$22</f>
        <v>4.740115260928577E-3</v>
      </c>
      <c r="M19" s="79">
        <f>+'[1]Fuente (US$)'!M19/'Fuente (%PIB)'!M$22</f>
        <v>6.3725564952963401E-3</v>
      </c>
      <c r="N19" s="79">
        <f>+'[1]Fuente (US$)'!N19/'Fuente (%PIB)'!N$22</f>
        <v>2.020870147544828E-3</v>
      </c>
      <c r="O19" s="79">
        <f>+'[1]Fuente (US$)'!O19/'Fuente (%PIB)'!O$22</f>
        <v>2.8841288519826582E-3</v>
      </c>
      <c r="P19" s="79">
        <f>+'[1]Fuente (US$)'!P19/'Fuente (%PIB)'!P$22</f>
        <v>6.2645654606451693E-3</v>
      </c>
      <c r="Q19" s="79">
        <f>+'[1]Fuente (US$)'!Q19/'Fuente (%PIB)'!Q$22</f>
        <v>8.0201221531563532E-3</v>
      </c>
      <c r="R19" s="79">
        <f>+'[1]Fuente (US$)'!R19/'Fuente (%PIB)'!R$22</f>
        <v>3.2914910983382634E-3</v>
      </c>
      <c r="S19" s="79">
        <f>+'[1]Fuente (US$)'!S19/'Fuente (%PIB)'!S$22</f>
        <v>4.8472642256849373E-3</v>
      </c>
      <c r="T19" s="79">
        <f>+'[1]Fuente (US$)'!T19/'Fuente (%PIB)'!T$22</f>
        <v>6.3942900342433169E-3</v>
      </c>
      <c r="U19" s="80">
        <f>+'[1]Fuente (US$)'!U19/'Fuente (%PIB)'!U$22</f>
        <v>8.6023632198028131E-3</v>
      </c>
      <c r="V19" s="80">
        <f>+'[1]Fuente (US$)'!V19/'Fuente (%PIB)'!V$22</f>
        <v>2.6935745269343189E-3</v>
      </c>
      <c r="W19" s="80">
        <f>+'[1]Fuente (US$)'!W19/'Fuente (%PIB)'!$W$22</f>
        <v>3.7001577160360758E-3</v>
      </c>
      <c r="X19" s="80">
        <f>+'[1]Fuente (US$)'!X19/'Fuente (%PIB)'!$X$22</f>
        <v>4.8909888849316043E-3</v>
      </c>
      <c r="Y19" s="79">
        <f>+'[1]Fuente (US$)'!Y19/'Fuente (%PIB)'!Y22</f>
        <v>7.6516689578060397E-3</v>
      </c>
      <c r="Z19" s="79">
        <f>'Fuente (US$)'!Z19/'Fuente (%PIB)'!$Z$22</f>
        <v>6.7997583967804223E-3</v>
      </c>
      <c r="AA19" s="80">
        <f>'Fuente (US$)'!AA19/'Fuente (%PIB)'!$AA$22</f>
        <v>6.5994346844592214E-3</v>
      </c>
      <c r="AB19" s="80">
        <f>'Fuente (US$)'!AB19/'Fuente (%PIB)'!$AA$22</f>
        <v>6.4326710990584438E-3</v>
      </c>
      <c r="AC19" s="80">
        <f>'Fuente (US$)'!AC19/'Fuente (%PIB)'!$AA$22</f>
        <v>8.1754176597556294E-3</v>
      </c>
      <c r="AD19" s="80">
        <f>'Fuente (US$)'!AD19/'Fuente (%PIB)'!AD22</f>
        <v>8.5911174821448957E-3</v>
      </c>
      <c r="AE19" s="80">
        <f>'Fuente (US$)'!AE19/'Fuente (%PIB)'!AE22</f>
        <v>9.9392545890471772E-3</v>
      </c>
      <c r="AF19" s="80">
        <f>'Fuente (US$)'!AF19/'Fuente (%PIB)'!AF22</f>
        <v>1.0264567608367478E-2</v>
      </c>
      <c r="AG19" s="80">
        <f>'Fuente (US$)'!AG19/'Fuente (%PIB)'!AG22</f>
        <v>6.7260868462114196E-3</v>
      </c>
      <c r="AH19" s="79">
        <f>'Fuente (US$)'!AH19/'Fuente (%PIB)'!AH22</f>
        <v>5.2070233045531942E-3</v>
      </c>
      <c r="AI19" s="79">
        <f>'Fuente (US$)'!AI19/'Fuente (%PIB)'!AI22</f>
        <v>4.9759309454342638E-3</v>
      </c>
      <c r="AJ19" s="79">
        <f>'Fuente (US$)'!AJ19/'Fuente (%PIB)'!AJ22</f>
        <v>4.6985041647094172E-3</v>
      </c>
      <c r="AK19" s="81">
        <f>'Fuente (US$)'!AK19/'Fuente (%PIB)'!AK22</f>
        <v>4.7010220523140949E-3</v>
      </c>
      <c r="AL19" s="79">
        <f>'Fuente (US$)'!AL19/'Fuente (%PIB)'!AL22</f>
        <v>3.5472954600077539E-3</v>
      </c>
      <c r="AM19" s="79">
        <f>'Fuente (US$)'!AM19/'Fuente (%PIB)'!AM22</f>
        <v>3.1777875629579858E-3</v>
      </c>
      <c r="AN19" s="79">
        <f>'Fuente (US$)'!AN19/'Fuente (%PIB)'!AN22</f>
        <v>3.0631763981453378E-3</v>
      </c>
      <c r="AO19" s="81">
        <f>'Fuente (US$)'!AO19/'Fuente (%PIB)'!AO22</f>
        <v>2.683867142203034E-3</v>
      </c>
      <c r="AP19" s="79">
        <f>'Fuente (US$)'!AP19/'Fuente (%PIB)'!AP22</f>
        <v>2.3882195745478126E-3</v>
      </c>
      <c r="AQ19" s="79">
        <f>'Fuente (US$)'!AQ19/'Fuente (%PIB)'!AQ22</f>
        <v>2.3919741444979404E-3</v>
      </c>
      <c r="AR19" s="79">
        <f>'Fuente (US$)'!AR19/'Fuente (%PIB)'!AR22</f>
        <v>2.1076038875288946E-3</v>
      </c>
      <c r="AS19" s="81">
        <f>'Fuente (US$)'!AS19/'Fuente (%PIB)'!AS22</f>
        <v>1.8166177315297593E-3</v>
      </c>
      <c r="AT19" s="79">
        <f>'Fuente (US$)'!AT19/'Fuente (%PIB)'!AT22</f>
        <v>1.3169662435802078E-3</v>
      </c>
      <c r="AU19" s="79">
        <f>'Fuente (US$)'!AU19/'Fuente (%PIB)'!AU22</f>
        <v>1.0371363991974155E-3</v>
      </c>
      <c r="AV19" s="79">
        <f>'Fuente (US$)'!AV19/'Fuente (%PIB)'!AV22</f>
        <v>8.7000171890587626E-4</v>
      </c>
      <c r="AW19" s="81">
        <f>'Fuente (US$)'!AW19/'Fuente (%PIB)'!AW22</f>
        <v>9.1432539370173615E-4</v>
      </c>
      <c r="AX19" s="11"/>
      <c r="AY19" s="11"/>
      <c r="AZ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row>
    <row r="20" spans="1:98" ht="17.25" customHeight="1" x14ac:dyDescent="0.25">
      <c r="A20" s="25" t="s">
        <v>61</v>
      </c>
      <c r="B20" s="83">
        <f>+'[1]Fuente (US$)'!B20/'Fuente (%PIB)'!B$22</f>
        <v>0.11309324372006324</v>
      </c>
      <c r="C20" s="83">
        <f>+'[1]Fuente (US$)'!C20/'Fuente (%PIB)'!C$22</f>
        <v>0.11386168534394175</v>
      </c>
      <c r="D20" s="83">
        <f>+'[1]Fuente (US$)'!D20/'Fuente (%PIB)'!D$22</f>
        <v>0.1180227489089271</v>
      </c>
      <c r="E20" s="78">
        <f>+'[1]Fuente (US$)'!E20/'Fuente (%PIB)'!E$22</f>
        <v>0.11554045926498756</v>
      </c>
      <c r="F20" s="82">
        <f>+'[1]Fuente (US$)'!F20/'Fuente (%PIB)'!F$22</f>
        <v>0.11627188171613186</v>
      </c>
      <c r="G20" s="82">
        <f>+'[1]Fuente (US$)'!G20/'Fuente (%PIB)'!G$22</f>
        <v>0.11931108637901036</v>
      </c>
      <c r="H20" s="82">
        <f>+'[1]Fuente (US$)'!H20/'Fuente (%PIB)'!H$22</f>
        <v>0.12327513707922273</v>
      </c>
      <c r="I20" s="79">
        <f>+'[1]Fuente (US$)'!I20/'Fuente (%PIB)'!I$22</f>
        <v>0.11482662392145578</v>
      </c>
      <c r="J20" s="79">
        <f>+'[1]Fuente (US$)'!J20/'Fuente (%PIB)'!J$22</f>
        <v>0.12201480582965309</v>
      </c>
      <c r="K20" s="79">
        <f>+'[1]Fuente (US$)'!K20/'Fuente (%PIB)'!K$22</f>
        <v>0.12018725768937205</v>
      </c>
      <c r="L20" s="79">
        <f>+'[1]Fuente (US$)'!L20/'Fuente (%PIB)'!L$22</f>
        <v>0.12353916626002572</v>
      </c>
      <c r="M20" s="79">
        <f>+'[1]Fuente (US$)'!M20/'Fuente (%PIB)'!M$22</f>
        <v>0.12237694670537697</v>
      </c>
      <c r="N20" s="79">
        <f>+'[1]Fuente (US$)'!N20/'Fuente (%PIB)'!N$22</f>
        <v>0.11956925036926731</v>
      </c>
      <c r="O20" s="79">
        <f>+'[1]Fuente (US$)'!O20/'Fuente (%PIB)'!O$22</f>
        <v>0.12298004622900333</v>
      </c>
      <c r="P20" s="79">
        <f>+'[1]Fuente (US$)'!P20/'Fuente (%PIB)'!P$22</f>
        <v>0.12639876189336721</v>
      </c>
      <c r="Q20" s="79">
        <f>+'[1]Fuente (US$)'!Q20/'Fuente (%PIB)'!Q$22</f>
        <v>0.12647927990708388</v>
      </c>
      <c r="R20" s="79">
        <f>+'[1]Fuente (US$)'!R20/'Fuente (%PIB)'!R$22</f>
        <v>0.12601887293205033</v>
      </c>
      <c r="S20" s="79">
        <f>+'[1]Fuente (US$)'!S20/'Fuente (%PIB)'!S$22</f>
        <v>0.12887674694188311</v>
      </c>
      <c r="T20" s="79">
        <f>+'[1]Fuente (US$)'!T20/'Fuente (%PIB)'!T$22</f>
        <v>0.12752341176363699</v>
      </c>
      <c r="U20" s="80">
        <f>+'[1]Fuente (US$)'!U20/'Fuente (%PIB)'!U$22</f>
        <v>0.12805699820972297</v>
      </c>
      <c r="V20" s="80">
        <f>+'[1]Fuente (US$)'!V20/'Fuente (%PIB)'!V$22</f>
        <v>0.12888122804850966</v>
      </c>
      <c r="W20" s="80">
        <f>+'[1]Fuente (US$)'!W20/'Fuente (%PIB)'!$W$22</f>
        <v>0.13065356267647513</v>
      </c>
      <c r="X20" s="80">
        <f>+'[1]Fuente (US$)'!X20/'Fuente (%PIB)'!$X$22</f>
        <v>0.13537094226572538</v>
      </c>
      <c r="Y20" s="79">
        <f>+'[1]Fuente (US$)'!Y20/'Fuente (%PIB)'!Y22</f>
        <v>0.13134963657983303</v>
      </c>
      <c r="Z20" s="79">
        <f>'Fuente (US$)'!Z20/'Fuente (%PIB)'!$Z$22</f>
        <v>0.13191142115107962</v>
      </c>
      <c r="AA20" s="80">
        <f>'Fuente (US$)'!AA20/'Fuente (%PIB)'!$AA$22</f>
        <v>0.13719463568866477</v>
      </c>
      <c r="AB20" s="80">
        <f>'Fuente (US$)'!AB20/'Fuente (%PIB)'!$AA$22</f>
        <v>0.13241026206300804</v>
      </c>
      <c r="AC20" s="80">
        <f>'Fuente (US$)'!AC20/'Fuente (%PIB)'!$AA$22</f>
        <v>0.12590834599650641</v>
      </c>
      <c r="AD20" s="80">
        <f>'Fuente (US$)'!AD20/'Fuente (%PIB)'!AD22</f>
        <v>0.14781318296565985</v>
      </c>
      <c r="AE20" s="80">
        <f>'Fuente (US$)'!AE20/'Fuente (%PIB)'!AE22</f>
        <v>0.12804285224980655</v>
      </c>
      <c r="AF20" s="80">
        <f>'Fuente (US$)'!AF20/'Fuente (%PIB)'!AF22</f>
        <v>0.13733189102020865</v>
      </c>
      <c r="AG20" s="80">
        <f>'Fuente (US$)'!AG20/'Fuente (%PIB)'!AG22</f>
        <v>0.15124522701036422</v>
      </c>
      <c r="AH20" s="79">
        <f>'Fuente (US$)'!AH20/'Fuente (%PIB)'!AH22</f>
        <v>0.14399460671643718</v>
      </c>
      <c r="AI20" s="79">
        <f>'Fuente (US$)'!AI20/'Fuente (%PIB)'!AI22</f>
        <v>0.15184121200010794</v>
      </c>
      <c r="AJ20" s="79">
        <f>'Fuente (US$)'!AJ20/'Fuente (%PIB)'!AJ22</f>
        <v>0.14927889108475911</v>
      </c>
      <c r="AK20" s="81">
        <f>'Fuente (US$)'!AK20/'Fuente (%PIB)'!AK22</f>
        <v>0.13715187687313574</v>
      </c>
      <c r="AL20" s="79">
        <f>'Fuente (US$)'!AL20/'Fuente (%PIB)'!AL22</f>
        <v>0.13591535780135186</v>
      </c>
      <c r="AM20" s="79">
        <f>'Fuente (US$)'!AM20/'Fuente (%PIB)'!AM22</f>
        <v>0.1502149036091526</v>
      </c>
      <c r="AN20" s="79">
        <f>'Fuente (US$)'!AN20/'Fuente (%PIB)'!AN22</f>
        <v>0.14892495565968392</v>
      </c>
      <c r="AO20" s="81">
        <f>'Fuente (US$)'!AO20/'Fuente (%PIB)'!AO22</f>
        <v>0.1419329570912051</v>
      </c>
      <c r="AP20" s="79">
        <f>'Fuente (US$)'!AP20/'Fuente (%PIB)'!AP22</f>
        <v>0.15054831184049527</v>
      </c>
      <c r="AQ20" s="79">
        <f>'Fuente (US$)'!AQ20/'Fuente (%PIB)'!AQ22</f>
        <v>0.15317456326109341</v>
      </c>
      <c r="AR20" s="79">
        <f>'Fuente (US$)'!AR20/'Fuente (%PIB)'!AR22</f>
        <v>0.15910772879333596</v>
      </c>
      <c r="AS20" s="81">
        <f>'Fuente (US$)'!AS20/'Fuente (%PIB)'!AS22</f>
        <v>0.14220049518578506</v>
      </c>
      <c r="AT20" s="79">
        <f>'Fuente (US$)'!AT20/'Fuente (%PIB)'!AT22</f>
        <v>0.14982039843274339</v>
      </c>
      <c r="AU20" s="79">
        <f>'Fuente (US$)'!AU20/'Fuente (%PIB)'!AU22</f>
        <v>0.14564313586264174</v>
      </c>
      <c r="AV20" s="79">
        <f>'Fuente (US$)'!AV20/'Fuente (%PIB)'!AV22</f>
        <v>0.14059043613622088</v>
      </c>
      <c r="AW20" s="81">
        <f>'Fuente (US$)'!AW20/'Fuente (%PIB)'!AW22</f>
        <v>0.12079281722247301</v>
      </c>
      <c r="AX20" s="11"/>
      <c r="AY20" s="11"/>
      <c r="AZ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row>
    <row r="21" spans="1:98" ht="15.75" thickBot="1" x14ac:dyDescent="0.3">
      <c r="A21" s="34" t="s">
        <v>80</v>
      </c>
      <c r="B21" s="84">
        <f>+'[1]Fuente (US$)'!B21/'Fuente (%PIB)'!B$22</f>
        <v>-5.2346498502961171E-2</v>
      </c>
      <c r="C21" s="84">
        <f>+'[1]Fuente (US$)'!C21/'Fuente (%PIB)'!C$22</f>
        <v>-5.1501531572140394E-2</v>
      </c>
      <c r="D21" s="84">
        <f>+'[1]Fuente (US$)'!D21/'Fuente (%PIB)'!D$22</f>
        <v>-5.059438782942903E-2</v>
      </c>
      <c r="E21" s="84">
        <f>+'[1]Fuente (US$)'!E21/'Fuente (%PIB)'!E$22</f>
        <v>-5.0320172146219269E-2</v>
      </c>
      <c r="F21" s="85">
        <f>+'[1]Fuente (US$)'!F21/'Fuente (%PIB)'!F$22</f>
        <v>-4.6509942199040956E-2</v>
      </c>
      <c r="G21" s="85">
        <f>+'[1]Fuente (US$)'!G21/'Fuente (%PIB)'!G$22</f>
        <v>-4.614119329669561E-2</v>
      </c>
      <c r="H21" s="85">
        <f>+'[1]Fuente (US$)'!H21/'Fuente (%PIB)'!H$22</f>
        <v>-4.5803669099790813E-2</v>
      </c>
      <c r="I21" s="85">
        <f>+'[1]Fuente (US$)'!I21/'Fuente (%PIB)'!I$22</f>
        <v>-4.5305560703477549E-2</v>
      </c>
      <c r="J21" s="85">
        <f>+'[1]Fuente (US$)'!J21/'Fuente (%PIB)'!J$22</f>
        <v>-4.2332583995956456E-2</v>
      </c>
      <c r="K21" s="85">
        <f>+'[1]Fuente (US$)'!K21/'Fuente (%PIB)'!K$22</f>
        <v>-4.144267192150318E-2</v>
      </c>
      <c r="L21" s="85">
        <f>+'[1]Fuente (US$)'!L21/'Fuente (%PIB)'!L$22</f>
        <v>-4.1128255037153755E-2</v>
      </c>
      <c r="M21" s="85">
        <f>+'[1]Fuente (US$)'!M21/'Fuente (%PIB)'!M$22</f>
        <v>-4.0860158497373671E-2</v>
      </c>
      <c r="N21" s="85">
        <f>+'[1]Fuente (US$)'!N21/'Fuente (%PIB)'!N$22</f>
        <v>-3.8201177622530939E-2</v>
      </c>
      <c r="O21" s="85">
        <f>+'[1]Fuente (US$)'!O21/'Fuente (%PIB)'!O$22</f>
        <v>-3.8067860911295132E-2</v>
      </c>
      <c r="P21" s="85">
        <f>+'[1]Fuente (US$)'!P21/'Fuente (%PIB)'!P$22</f>
        <v>-3.7772188205187983E-2</v>
      </c>
      <c r="Q21" s="85">
        <f>+'[1]Fuente (US$)'!Q21/'Fuente (%PIB)'!Q$22</f>
        <v>-3.7483115336270724E-2</v>
      </c>
      <c r="R21" s="85">
        <f>+'[1]Fuente (US$)'!R21/'Fuente (%PIB)'!R$22</f>
        <v>-3.4979278217420147E-2</v>
      </c>
      <c r="S21" s="85">
        <f>+'[1]Fuente (US$)'!S21/'Fuente (%PIB)'!S$22</f>
        <v>-3.4886806561658185E-2</v>
      </c>
      <c r="T21" s="85">
        <f>+'[1]Fuente (US$)'!T21/'Fuente (%PIB)'!T$22</f>
        <v>-3.4691866314376187E-2</v>
      </c>
      <c r="U21" s="86">
        <f>+'[1]Fuente (US$)'!U21/'Fuente (%PIB)'!U$22</f>
        <v>-3.5982720644134512E-2</v>
      </c>
      <c r="V21" s="86">
        <f>+'[1]Fuente (US$)'!V21/'Fuente (%PIB)'!V$22</f>
        <v>-3.2957708111460662E-2</v>
      </c>
      <c r="W21" s="86">
        <f>+'[1]Fuente (US$)'!W21/'Fuente (%PIB)'!$W$22</f>
        <v>-3.2743765343045315E-2</v>
      </c>
      <c r="X21" s="86">
        <f>+'[1]Fuente (US$)'!X21/'Fuente (%PIB)'!$X$22</f>
        <v>-3.2223989633550956E-2</v>
      </c>
      <c r="Y21" s="85">
        <f>+'[1]Fuente (US$)'!Y21/'Fuente (%PIB)'!Y22</f>
        <v>-3.1725257475048271E-2</v>
      </c>
      <c r="Z21" s="86">
        <f>'Fuente (US$)'!Z21/'Fuente (%PIB)'!$Z$22</f>
        <v>-3.0157998157606732E-2</v>
      </c>
      <c r="AA21" s="86">
        <f>'Fuente (US$)'!AA21/'Fuente (%PIB)'!$AA$22</f>
        <v>-2.9795143415356197E-2</v>
      </c>
      <c r="AB21" s="86">
        <f>'Fuente (US$)'!AB21/'Fuente (%PIB)'!$AA$22</f>
        <v>-2.8728511316996247E-2</v>
      </c>
      <c r="AC21" s="86">
        <f>'Fuente (US$)'!AC21/'Fuente (%PIB)'!$AA$22</f>
        <v>-2.8142243333134621E-2</v>
      </c>
      <c r="AD21" s="86">
        <f>'Fuente (US$)'!AD21/'Fuente (%PIB)'!AD22</f>
        <v>-3.1193962881680599E-2</v>
      </c>
      <c r="AE21" s="86">
        <f>'Fuente (US$)'!AE21/'Fuente (%PIB)'!AE22</f>
        <v>-2.8862461784368697E-2</v>
      </c>
      <c r="AF21" s="86">
        <f>'Fuente (US$)'!AF21/'Fuente (%PIB)'!AF22</f>
        <v>-2.8798357203567215E-2</v>
      </c>
      <c r="AG21" s="86">
        <f>'Fuente (US$)'!AG21/'Fuente (%PIB)'!AG22</f>
        <v>-3.0203510129520862E-2</v>
      </c>
      <c r="AH21" s="85">
        <f>'Fuente (US$)'!AH21/'Fuente (%PIB)'!AH22</f>
        <v>-2.5748463482461122E-2</v>
      </c>
      <c r="AI21" s="85">
        <f>'Fuente (US$)'!AI21/'Fuente (%PIB)'!AI22</f>
        <v>-2.5527514613406754E-2</v>
      </c>
      <c r="AJ21" s="85">
        <f>'Fuente (US$)'!AJ21/'Fuente (%PIB)'!AJ22</f>
        <v>-2.5661891524234901E-2</v>
      </c>
      <c r="AK21" s="87">
        <f>'Fuente (US$)'!AK21/'Fuente (%PIB)'!AK22</f>
        <v>-2.5111972176141601E-2</v>
      </c>
      <c r="AL21" s="85">
        <f>'Fuente (US$)'!AL21/'Fuente (%PIB)'!AL22</f>
        <v>-2.1519200102452007E-2</v>
      </c>
      <c r="AM21" s="85">
        <f>'Fuente (US$)'!AM21/'Fuente (%PIB)'!AM22</f>
        <v>-2.148179634856839E-2</v>
      </c>
      <c r="AN21" s="85">
        <f>'Fuente (US$)'!AN21/'Fuente (%PIB)'!AN22</f>
        <v>-2.1883976611470062E-2</v>
      </c>
      <c r="AO21" s="87">
        <f>'Fuente (US$)'!AO21/'Fuente (%PIB)'!AO22</f>
        <v>-2.0720691972078317E-2</v>
      </c>
      <c r="AP21" s="85">
        <f>'Fuente (US$)'!AP21/'Fuente (%PIB)'!AP22</f>
        <v>-1.9885616685443624E-2</v>
      </c>
      <c r="AQ21" s="85">
        <f>'Fuente (US$)'!AQ21/'Fuente (%PIB)'!AQ22</f>
        <v>-1.9709340078246915E-2</v>
      </c>
      <c r="AR21" s="85">
        <f>'Fuente (US$)'!AR21/'Fuente (%PIB)'!AR22</f>
        <v>-1.9200661179028643E-2</v>
      </c>
      <c r="AS21" s="87">
        <f>'Fuente (US$)'!AS21/'Fuente (%PIB)'!AS22</f>
        <v>-1.8784362450356105E-2</v>
      </c>
      <c r="AT21" s="85">
        <f>'Fuente (US$)'!AT21/'Fuente (%PIB)'!AT22</f>
        <v>-1.8024477540968593E-2</v>
      </c>
      <c r="AU21" s="85">
        <f>'Fuente (US$)'!AU21/'Fuente (%PIB)'!AU22</f>
        <v>-1.8058583364525319E-2</v>
      </c>
      <c r="AV21" s="85">
        <f>'Fuente (US$)'!AV21/'Fuente (%PIB)'!AV22</f>
        <v>-1.7718970134412013E-2</v>
      </c>
      <c r="AW21" s="87">
        <f>'Fuente (US$)'!AW21/'Fuente (%PIB)'!AW22</f>
        <v>-1.7459758325046707E-2</v>
      </c>
      <c r="AX21" s="11"/>
      <c r="AY21" s="11"/>
      <c r="AZ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row>
    <row r="22" spans="1:98" hidden="1" x14ac:dyDescent="0.25">
      <c r="A22" s="88" t="s">
        <v>81</v>
      </c>
      <c r="B22" s="89">
        <v>62724.348216228114</v>
      </c>
      <c r="C22" s="89">
        <v>62724.348216228114</v>
      </c>
      <c r="D22" s="89">
        <v>62724.348216228114</v>
      </c>
      <c r="E22" s="89">
        <v>62724.348216228114</v>
      </c>
      <c r="F22" s="89">
        <v>67254.437483788148</v>
      </c>
      <c r="G22" s="89">
        <v>67254.437483788148</v>
      </c>
      <c r="H22" s="89">
        <v>67254.437483788148</v>
      </c>
      <c r="I22" s="89">
        <v>67254.437483788148</v>
      </c>
      <c r="J22" s="89">
        <v>71242.993347348558</v>
      </c>
      <c r="K22" s="89">
        <v>71242.993347348558</v>
      </c>
      <c r="L22" s="89">
        <v>71242.993347348558</v>
      </c>
      <c r="M22" s="89">
        <v>71242.993347348558</v>
      </c>
      <c r="N22" s="89">
        <v>75759.444606573292</v>
      </c>
      <c r="O22" s="89">
        <v>75759.444606573292</v>
      </c>
      <c r="P22" s="89">
        <v>75759.444606573292</v>
      </c>
      <c r="Q22" s="42">
        <v>75759.444606573292</v>
      </c>
      <c r="R22" s="42">
        <v>80024.521449558117</v>
      </c>
      <c r="S22" s="42">
        <v>80024.521449558117</v>
      </c>
      <c r="T22" s="42">
        <v>80024.521449558117</v>
      </c>
      <c r="U22" s="42">
        <v>80024.521449558117</v>
      </c>
      <c r="V22" s="42">
        <v>85536.894448667386</v>
      </c>
      <c r="W22" s="42">
        <v>85536.894448667386</v>
      </c>
      <c r="X22" s="42">
        <v>85536.894448667386</v>
      </c>
      <c r="Y22" s="42">
        <v>85536.894448667386</v>
      </c>
      <c r="Z22" s="42">
        <v>88906.1</v>
      </c>
      <c r="AA22" s="42">
        <v>88906.1</v>
      </c>
      <c r="AB22" s="42">
        <v>88906.1</v>
      </c>
      <c r="AC22" s="42">
        <v>88906.1</v>
      </c>
      <c r="AD22" s="42">
        <v>78829</v>
      </c>
      <c r="AE22" s="42">
        <v>78829</v>
      </c>
      <c r="AF22" s="42">
        <v>78829</v>
      </c>
      <c r="AG22" s="42">
        <v>78829</v>
      </c>
      <c r="AH22" s="42">
        <v>94523.67911808948</v>
      </c>
      <c r="AI22" s="42">
        <v>94523.67911808948</v>
      </c>
      <c r="AJ22" s="42">
        <v>94523.67911808948</v>
      </c>
      <c r="AK22" s="42">
        <v>94523.67911808948</v>
      </c>
      <c r="AL22" s="42">
        <v>114004.6</v>
      </c>
      <c r="AM22" s="42">
        <v>114004.6</v>
      </c>
      <c r="AN22" s="42">
        <v>114004.6</v>
      </c>
      <c r="AO22" s="42">
        <v>114004.6</v>
      </c>
      <c r="AP22" s="42">
        <v>121691.7</v>
      </c>
      <c r="AQ22" s="42">
        <v>121691.7</v>
      </c>
      <c r="AR22" s="42">
        <v>121691.7</v>
      </c>
      <c r="AS22" s="42">
        <v>121691.7</v>
      </c>
      <c r="AT22" s="42">
        <v>124497.8</v>
      </c>
      <c r="AU22" s="42">
        <v>124497.8</v>
      </c>
      <c r="AV22" s="42">
        <v>124497.8</v>
      </c>
      <c r="AW22" s="42">
        <v>124497.8</v>
      </c>
      <c r="AX22" s="11"/>
      <c r="AY22" s="11"/>
      <c r="AZ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row>
    <row r="23" spans="1:98" x14ac:dyDescent="0.25">
      <c r="A23" s="88"/>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X23" s="11"/>
      <c r="AY23" s="11"/>
      <c r="AZ23" s="11"/>
    </row>
    <row r="24" spans="1:98" s="47" customFormat="1" ht="14.25" x14ac:dyDescent="0.2">
      <c r="A24" s="43" t="s">
        <v>63</v>
      </c>
      <c r="B24" s="44"/>
      <c r="C24" s="44"/>
      <c r="D24" s="44"/>
      <c r="E24" s="44"/>
      <c r="F24" s="31"/>
      <c r="G24" s="31"/>
      <c r="H24" s="31"/>
      <c r="I24" s="31"/>
      <c r="J24" s="31"/>
      <c r="K24" s="31"/>
      <c r="L24" s="31"/>
      <c r="M24" s="31"/>
      <c r="N24" s="31"/>
      <c r="O24" s="45"/>
      <c r="P24" s="45"/>
      <c r="Q24" s="45"/>
      <c r="R24" s="45"/>
      <c r="S24" s="46"/>
      <c r="AP24" s="91"/>
      <c r="AQ24" s="91"/>
      <c r="AR24" s="91"/>
      <c r="AS24" s="91"/>
      <c r="AT24" s="91"/>
      <c r="AU24" s="91"/>
      <c r="AV24" s="91"/>
      <c r="AW24" s="91"/>
      <c r="BA24" s="91"/>
    </row>
    <row r="25" spans="1:98" x14ac:dyDescent="0.25">
      <c r="A25" s="43"/>
    </row>
    <row r="26" spans="1:98" x14ac:dyDescent="0.25">
      <c r="A26" s="43" t="s">
        <v>82</v>
      </c>
    </row>
    <row r="27" spans="1:98" ht="14.25" customHeight="1" x14ac:dyDescent="0.25">
      <c r="A27" s="43" t="s">
        <v>83</v>
      </c>
    </row>
    <row r="28" spans="1:98" s="47" customFormat="1" ht="14.25" x14ac:dyDescent="0.2">
      <c r="A28" s="43" t="s">
        <v>65</v>
      </c>
      <c r="B28" s="44"/>
      <c r="C28" s="44"/>
      <c r="D28" s="44"/>
      <c r="E28" s="44"/>
      <c r="F28" s="31"/>
      <c r="G28" s="31"/>
      <c r="H28" s="31"/>
      <c r="I28" s="31"/>
      <c r="J28" s="31"/>
      <c r="K28" s="31"/>
      <c r="L28" s="31"/>
      <c r="M28" s="31"/>
      <c r="N28" s="31"/>
      <c r="O28" s="45"/>
      <c r="P28" s="45"/>
      <c r="Q28" s="45"/>
      <c r="R28" s="45"/>
      <c r="S28" s="46"/>
      <c r="BA28" s="91"/>
    </row>
    <row r="29" spans="1:98" s="47" customFormat="1" ht="14.25" x14ac:dyDescent="0.2">
      <c r="A29" s="43" t="s">
        <v>66</v>
      </c>
      <c r="B29" s="44"/>
      <c r="C29" s="44"/>
      <c r="D29" s="44"/>
      <c r="E29" s="44"/>
      <c r="F29" s="31"/>
      <c r="G29" s="31"/>
      <c r="H29" s="31"/>
      <c r="I29" s="31"/>
      <c r="J29" s="31"/>
      <c r="K29" s="31"/>
      <c r="L29" s="31"/>
      <c r="M29" s="31"/>
      <c r="N29" s="31"/>
      <c r="O29" s="54"/>
      <c r="P29" s="54"/>
      <c r="Q29" s="54"/>
      <c r="R29" s="54"/>
      <c r="S29" s="54"/>
      <c r="BA29" s="91"/>
    </row>
    <row r="30" spans="1:98" s="47" customFormat="1" ht="14.25" x14ac:dyDescent="0.2">
      <c r="A30" s="43" t="s">
        <v>67</v>
      </c>
      <c r="B30" s="44"/>
      <c r="C30" s="44"/>
      <c r="D30" s="44"/>
      <c r="E30" s="44"/>
      <c r="F30" s="31"/>
      <c r="G30" s="31"/>
      <c r="H30" s="31"/>
      <c r="I30" s="31"/>
      <c r="J30" s="31"/>
      <c r="K30" s="31"/>
      <c r="L30" s="31"/>
      <c r="M30" s="31"/>
      <c r="N30" s="31"/>
      <c r="O30" s="31"/>
      <c r="P30" s="31"/>
      <c r="Q30" s="31"/>
      <c r="R30" s="31"/>
      <c r="S30" s="57"/>
      <c r="BA30" s="91"/>
    </row>
    <row r="31" spans="1:98" s="47" customFormat="1" ht="14.25" x14ac:dyDescent="0.2">
      <c r="A31" s="43" t="s">
        <v>84</v>
      </c>
      <c r="B31" s="44"/>
      <c r="C31" s="44"/>
      <c r="D31" s="44"/>
      <c r="E31" s="44"/>
      <c r="F31" s="31"/>
      <c r="G31" s="31"/>
      <c r="H31" s="31"/>
      <c r="I31" s="31"/>
      <c r="J31" s="31"/>
      <c r="K31" s="31"/>
      <c r="L31" s="31"/>
      <c r="M31" s="31"/>
      <c r="N31" s="31"/>
      <c r="O31" s="31"/>
      <c r="P31" s="58"/>
      <c r="Q31" s="31"/>
      <c r="R31" s="31"/>
      <c r="BA31" s="91"/>
    </row>
    <row r="32" spans="1:98" s="47" customFormat="1" ht="14.25" x14ac:dyDescent="0.2">
      <c r="A32" s="43" t="s">
        <v>69</v>
      </c>
      <c r="B32" s="44"/>
      <c r="C32" s="44"/>
      <c r="D32" s="44"/>
      <c r="E32" s="44"/>
      <c r="F32" s="31"/>
      <c r="G32" s="31"/>
      <c r="H32" s="31"/>
      <c r="I32" s="31"/>
      <c r="J32" s="31"/>
      <c r="K32" s="31"/>
      <c r="L32" s="31"/>
      <c r="M32" s="31"/>
      <c r="N32" s="31"/>
      <c r="O32" s="31"/>
      <c r="P32" s="58"/>
      <c r="Q32" s="31"/>
      <c r="R32" s="31"/>
      <c r="BA32" s="91"/>
    </row>
    <row r="33" spans="1:53" s="47" customFormat="1" ht="14.25" x14ac:dyDescent="0.2">
      <c r="A33" s="43" t="s">
        <v>70</v>
      </c>
      <c r="B33" s="44"/>
      <c r="C33" s="44"/>
      <c r="D33" s="44"/>
      <c r="E33" s="44"/>
      <c r="F33" s="31"/>
      <c r="G33" s="31"/>
      <c r="H33" s="31"/>
      <c r="I33" s="31"/>
      <c r="J33" s="31"/>
      <c r="K33" s="31"/>
      <c r="L33" s="31"/>
      <c r="M33" s="31"/>
      <c r="N33" s="31"/>
      <c r="O33" s="31"/>
      <c r="P33" s="58"/>
      <c r="Q33" s="31"/>
      <c r="R33" s="31"/>
      <c r="BA33" s="91"/>
    </row>
    <row r="34" spans="1:53" s="47" customFormat="1" ht="14.25" x14ac:dyDescent="0.2">
      <c r="A34" s="43" t="s">
        <v>71</v>
      </c>
      <c r="B34" s="44"/>
      <c r="C34" s="44"/>
      <c r="D34" s="44"/>
      <c r="E34" s="44"/>
      <c r="F34" s="31"/>
      <c r="G34" s="31"/>
      <c r="H34" s="31"/>
      <c r="I34" s="31"/>
      <c r="J34" s="31"/>
      <c r="K34" s="31"/>
      <c r="L34" s="31"/>
      <c r="M34" s="31"/>
      <c r="N34" s="31"/>
      <c r="O34" s="31"/>
      <c r="P34" s="58"/>
      <c r="Q34" s="31"/>
      <c r="R34" s="31"/>
      <c r="BA34" s="91"/>
    </row>
    <row r="35" spans="1:53" s="47" customFormat="1" ht="14.25" x14ac:dyDescent="0.2">
      <c r="A35" s="43" t="s">
        <v>85</v>
      </c>
      <c r="B35" s="44"/>
      <c r="C35" s="44"/>
      <c r="D35" s="44"/>
      <c r="E35" s="44"/>
      <c r="F35" s="31"/>
      <c r="G35" s="31"/>
      <c r="H35" s="31"/>
      <c r="I35" s="31"/>
      <c r="J35" s="31"/>
      <c r="K35" s="31"/>
      <c r="L35" s="31"/>
      <c r="M35" s="31"/>
      <c r="N35" s="31"/>
      <c r="O35" s="31"/>
      <c r="P35" s="58"/>
      <c r="Q35" s="31"/>
      <c r="R35" s="31"/>
      <c r="BA35" s="91"/>
    </row>
    <row r="36" spans="1:53" s="47" customFormat="1" ht="15.75" customHeight="1" x14ac:dyDescent="0.2">
      <c r="A36" s="43" t="s">
        <v>73</v>
      </c>
      <c r="B36" s="44"/>
      <c r="C36" s="44"/>
      <c r="D36" s="44"/>
      <c r="E36" s="44"/>
      <c r="F36" s="31"/>
      <c r="G36" s="31"/>
      <c r="H36" s="31"/>
      <c r="I36" s="31"/>
      <c r="J36" s="31"/>
      <c r="K36" s="31"/>
      <c r="L36" s="31"/>
      <c r="M36" s="31"/>
      <c r="N36" s="31"/>
      <c r="O36" s="31"/>
      <c r="P36" s="58"/>
      <c r="Q36" s="31"/>
      <c r="R36" s="31"/>
      <c r="BA36" s="91"/>
    </row>
    <row r="37" spans="1:53" s="47" customFormat="1" ht="15.75" customHeight="1" x14ac:dyDescent="0.2">
      <c r="A37" s="43" t="s">
        <v>86</v>
      </c>
      <c r="B37" s="44"/>
      <c r="C37" s="44"/>
      <c r="D37" s="44"/>
      <c r="E37" s="44"/>
      <c r="F37" s="31"/>
      <c r="G37" s="31"/>
      <c r="H37" s="31"/>
      <c r="I37" s="31"/>
      <c r="J37" s="31"/>
      <c r="K37" s="31"/>
      <c r="L37" s="31"/>
      <c r="M37" s="31"/>
      <c r="N37" s="31"/>
      <c r="O37" s="31"/>
      <c r="P37" s="58"/>
      <c r="Q37" s="31"/>
      <c r="R37" s="31"/>
      <c r="BA37" s="91"/>
    </row>
    <row r="38" spans="1:53" ht="12.75" customHeight="1" x14ac:dyDescent="0.25">
      <c r="A38" s="43"/>
      <c r="B38" s="44"/>
      <c r="C38" s="44"/>
      <c r="D38" s="44"/>
      <c r="E38" s="44"/>
      <c r="F38" s="44"/>
      <c r="G38" s="44"/>
      <c r="H38" s="44"/>
      <c r="I38" s="44"/>
      <c r="J38" s="31"/>
      <c r="K38" s="31"/>
      <c r="L38" s="31"/>
      <c r="M38" s="31"/>
      <c r="N38" s="31"/>
      <c r="O38" s="31"/>
      <c r="P38" s="31"/>
      <c r="Q38" s="31"/>
      <c r="R38" s="31"/>
      <c r="S38" s="31"/>
      <c r="T38" s="31"/>
      <c r="U38" s="58"/>
      <c r="V38" s="58"/>
      <c r="Z38" s="58"/>
      <c r="AA38" s="58"/>
    </row>
    <row r="39" spans="1:53" x14ac:dyDescent="0.25">
      <c r="A39" s="60" t="s">
        <v>75</v>
      </c>
      <c r="B39" s="61"/>
      <c r="C39" s="61"/>
      <c r="D39" s="61"/>
      <c r="E39" s="61"/>
      <c r="F39" s="61"/>
      <c r="G39" s="61"/>
      <c r="H39" s="61"/>
      <c r="I39" s="61"/>
      <c r="J39" s="31"/>
      <c r="K39" s="31"/>
      <c r="L39" s="31"/>
      <c r="M39" s="31"/>
      <c r="N39" s="31"/>
      <c r="O39" s="31"/>
      <c r="P39" s="31"/>
      <c r="Q39" s="31"/>
      <c r="R39" s="31"/>
      <c r="S39" s="31"/>
      <c r="T39" s="31"/>
      <c r="U39" s="58"/>
      <c r="V39" s="58"/>
      <c r="Z39" s="58"/>
      <c r="AA39" s="58"/>
    </row>
    <row r="40" spans="1:53" ht="18" customHeight="1" x14ac:dyDescent="0.25">
      <c r="A40" s="62" t="s">
        <v>76</v>
      </c>
      <c r="B40" s="63"/>
      <c r="C40" s="63"/>
      <c r="D40" s="63"/>
      <c r="E40" s="63"/>
      <c r="F40" s="63"/>
      <c r="G40" s="63"/>
      <c r="H40" s="63"/>
      <c r="I40" s="63"/>
      <c r="J40" s="63"/>
      <c r="K40" s="63"/>
      <c r="L40" s="63"/>
      <c r="M40" s="63"/>
      <c r="N40" s="63"/>
      <c r="O40" s="63"/>
      <c r="P40" s="63"/>
      <c r="Q40" s="63"/>
      <c r="R40" s="63"/>
      <c r="S40" s="63"/>
      <c r="T40" s="63"/>
      <c r="U40" s="63"/>
      <c r="V40" s="63"/>
      <c r="Z40" s="63"/>
      <c r="AA40" s="63"/>
    </row>
    <row r="41" spans="1:53" x14ac:dyDescent="0.25">
      <c r="A41" s="64" t="s">
        <v>77</v>
      </c>
      <c r="B41" s="63"/>
      <c r="C41" s="63"/>
      <c r="D41" s="63"/>
      <c r="E41" s="63"/>
      <c r="F41" s="63"/>
      <c r="G41" s="63"/>
      <c r="H41" s="63"/>
      <c r="I41" s="63"/>
      <c r="J41" s="63"/>
      <c r="K41" s="63"/>
      <c r="L41" s="63"/>
      <c r="M41" s="63"/>
      <c r="N41" s="63"/>
      <c r="O41" s="63"/>
      <c r="P41" s="63"/>
      <c r="Q41" s="63"/>
      <c r="R41" s="63"/>
      <c r="S41" s="63"/>
      <c r="T41" s="63"/>
      <c r="U41" s="63"/>
      <c r="V41" s="63"/>
      <c r="Z41" s="63"/>
      <c r="AA41" s="63"/>
    </row>
    <row r="42" spans="1:53" x14ac:dyDescent="0.25">
      <c r="A42" s="64" t="s">
        <v>78</v>
      </c>
      <c r="B42" s="63"/>
      <c r="C42" s="63"/>
      <c r="D42" s="63"/>
      <c r="E42" s="63"/>
      <c r="F42" s="63"/>
      <c r="G42" s="63"/>
      <c r="H42" s="63"/>
      <c r="I42" s="63"/>
      <c r="J42" s="63"/>
      <c r="K42" s="63"/>
      <c r="L42" s="63"/>
      <c r="M42" s="63"/>
      <c r="N42" s="63"/>
      <c r="O42" s="63"/>
      <c r="P42" s="63"/>
      <c r="Q42" s="63"/>
      <c r="R42" s="63"/>
      <c r="S42" s="63"/>
      <c r="T42" s="63"/>
      <c r="U42" s="63"/>
      <c r="V42" s="63"/>
      <c r="Z42" s="63"/>
      <c r="AA42" s="63"/>
    </row>
    <row r="44" spans="1:53" x14ac:dyDescent="0.25">
      <c r="A44" s="65"/>
    </row>
    <row r="45" spans="1:53" x14ac:dyDescent="0.25">
      <c r="A45" s="65"/>
    </row>
    <row r="46" spans="1:53" x14ac:dyDescent="0.25">
      <c r="A46" s="65"/>
    </row>
  </sheetData>
  <mergeCells count="17">
    <mergeCell ref="R9:U9"/>
    <mergeCell ref="A5:AW5"/>
    <mergeCell ref="A6:AW6"/>
    <mergeCell ref="A7:AW7"/>
    <mergeCell ref="AT9:AW9"/>
    <mergeCell ref="V9:Y9"/>
    <mergeCell ref="Z9:AC9"/>
    <mergeCell ref="AD9:AG9"/>
    <mergeCell ref="AH9:AK9"/>
    <mergeCell ref="AL9:AO9"/>
    <mergeCell ref="AP9:AS9"/>
    <mergeCell ref="A8:R8"/>
    <mergeCell ref="A9:A10"/>
    <mergeCell ref="B9:E9"/>
    <mergeCell ref="F9:I9"/>
    <mergeCell ref="J9:M9"/>
    <mergeCell ref="N9:Q9"/>
  </mergeCells>
  <printOptions horizontalCentered="1"/>
  <pageMargins left="0" right="0" top="0.5" bottom="0.5" header="0.3" footer="0.3"/>
  <pageSetup paperSize="5"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Fuente (US$)</vt:lpstr>
      <vt:lpstr>Fuente (%PIB)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Manuel Joaquin Federico</dc:creator>
  <cp:lastModifiedBy>Pedro Manuel Joaquin Federico</cp:lastModifiedBy>
  <dcterms:created xsi:type="dcterms:W3CDTF">2024-11-13T15:02:54Z</dcterms:created>
  <dcterms:modified xsi:type="dcterms:W3CDTF">2025-02-24T14:50:52Z</dcterms:modified>
</cp:coreProperties>
</file>